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P:\AF08_Abteilungsuebergreifendes\03_Themen\Auftragsforschung\04_Trennungsrechnung_X\Kalkulationstabelle\Aktualisierung 2021\"/>
    </mc:Choice>
  </mc:AlternateContent>
  <bookViews>
    <workbookView xWindow="0" yWindow="0" windowWidth="38400" windowHeight="16200" activeTab="3"/>
  </bookViews>
  <sheets>
    <sheet name="Anleitung" sheetId="6" r:id="rId1"/>
    <sheet name="Personalkosten" sheetId="2" state="hidden" r:id="rId2"/>
    <sheet name="Zuschlagssätze" sheetId="5" state="hidden" r:id="rId3"/>
    <sheet name="Kalkulation" sheetId="1" r:id="rId4"/>
    <sheet name="Tabelle1" sheetId="7" r:id="rId5"/>
  </sheets>
  <definedNames>
    <definedName name="_xlnm.Print_Area" localSheetId="0">Anleitung!$A$1:$N$24</definedName>
    <definedName name="Entgeltgruppe">Personalkosten!$A$6:$A$11,Personalkosten!$A$12:$A$13</definedName>
    <definedName name="Entgeltgruppen">Personalkosten!$A$6:$A$13</definedName>
    <definedName name="Lehreinheit">#REF!</definedName>
    <definedName name="Tagessätze">Personalkosten!$E$7:$E$7</definedName>
    <definedName name="Test">Personalkosten!$A$6:$A$8</definedName>
    <definedName name="TVL">Personalkosten!#REF!</definedName>
    <definedName name="TVL_Entgeltgruppe">Personalkosten!$A$13,Personalkosten!$A$12,Personalkosten!$A$11,Personalkosten!$A$10,Personalkosten!$A$9,Personalkosten!$A$8,Personalkosten!$A$7,Personalkosten!$A$6,Personalkosten!$A$5</definedName>
  </definedNames>
  <calcPr calcId="162913"/>
</workbook>
</file>

<file path=xl/calcChain.xml><?xml version="1.0" encoding="utf-8"?>
<calcChain xmlns="http://schemas.openxmlformats.org/spreadsheetml/2006/main">
  <c r="D50" i="1" l="1"/>
  <c r="D49" i="1"/>
  <c r="D48" i="1"/>
  <c r="D46" i="1"/>
  <c r="D45" i="1"/>
  <c r="D44" i="1"/>
  <c r="D43" i="1"/>
  <c r="D25" i="1" l="1"/>
  <c r="H49" i="1" l="1"/>
  <c r="H45" i="1"/>
  <c r="H43" i="1"/>
  <c r="H44" i="1"/>
  <c r="H50" i="1"/>
  <c r="H48" i="1"/>
  <c r="H47" i="1"/>
  <c r="H46" i="1"/>
  <c r="H42" i="1"/>
  <c r="H65" i="1"/>
  <c r="H71" i="1"/>
  <c r="H70" i="1"/>
  <c r="H69" i="1"/>
  <c r="H66" i="1"/>
  <c r="H68" i="1"/>
  <c r="H67" i="1"/>
  <c r="C6" i="2"/>
  <c r="C7" i="2"/>
  <c r="C8" i="2"/>
  <c r="C9" i="2"/>
  <c r="C10" i="2"/>
  <c r="C11" i="2"/>
  <c r="C12" i="2"/>
  <c r="C13" i="2"/>
  <c r="H72" i="1" l="1"/>
  <c r="H16" i="1" s="1"/>
  <c r="H51" i="1"/>
  <c r="H15" i="1" s="1"/>
  <c r="H25" i="1" s="1"/>
  <c r="H22" i="1" l="1"/>
  <c r="H27" i="1" s="1"/>
  <c r="H29" i="1" l="1"/>
  <c r="H31" i="1" s="1"/>
  <c r="H33" i="1" l="1"/>
  <c r="H35" i="1" s="1"/>
</calcChain>
</file>

<file path=xl/sharedStrings.xml><?xml version="1.0" encoding="utf-8"?>
<sst xmlns="http://schemas.openxmlformats.org/spreadsheetml/2006/main" count="392" uniqueCount="271">
  <si>
    <t>Direkte Kosten</t>
  </si>
  <si>
    <t xml:space="preserve">Personal  </t>
  </si>
  <si>
    <t>Indirekte Kosten</t>
  </si>
  <si>
    <t xml:space="preserve">Totale Kosten </t>
  </si>
  <si>
    <t>Preis der Dienstleistung (netto)</t>
  </si>
  <si>
    <t>Preis der Dienstleistung (brutto)</t>
  </si>
  <si>
    <t>Von</t>
  </si>
  <si>
    <t>Bis</t>
  </si>
  <si>
    <t>Monate</t>
  </si>
  <si>
    <t>Personalvollkosten (PVK) je Stunde</t>
  </si>
  <si>
    <t>Gerät abrechenbar in Laufzeit</t>
  </si>
  <si>
    <t>Gewinn (% der totalen Kosten)</t>
  </si>
  <si>
    <t>USt (19%)</t>
  </si>
  <si>
    <t>Projektbezeichnung:</t>
  </si>
  <si>
    <t>Projektleiter:</t>
  </si>
  <si>
    <t>Projektlaufzeit</t>
  </si>
  <si>
    <t>Nutzungsanteil im Projekt in %</t>
  </si>
  <si>
    <t>Berechnung der Personalkosten für das Projekt</t>
  </si>
  <si>
    <t>Summe der Investitionskosten</t>
  </si>
  <si>
    <t>Abschreib-ungsdauer Monate</t>
  </si>
  <si>
    <t>oder Martkpreis</t>
  </si>
  <si>
    <t>Ermittlung des Marktpreises:</t>
  </si>
  <si>
    <t>Eingaben können nur in den grau unterlegten Feldern erfolgen.</t>
  </si>
  <si>
    <t>Einrichtung/Fachgebiet</t>
  </si>
  <si>
    <t>Berechnung der Kosten von Geräten, die aus dem Projekt finanziert werden</t>
  </si>
  <si>
    <t>Anzuwenden bei Auftragsforschung, insbesondere mit Industrieunternehmen</t>
  </si>
  <si>
    <t xml:space="preserve">Die im Vorhaben in Rechnung gestellte Arbeitszeit ist anhand der entsprechenden einheitlichen Zeiterfassungsbögen nachzuweisen. Diese müssen als Buchungsbeleg und Nachweis für die Prüfung vorliegen. </t>
  </si>
  <si>
    <t>Vollkosten in Euro für das Projekt</t>
  </si>
  <si>
    <t>Laufbahngruppe</t>
  </si>
  <si>
    <t>Einfacher Dienst</t>
  </si>
  <si>
    <t>Mittlerer Dienst</t>
  </si>
  <si>
    <t>Gehobener Dienst</t>
  </si>
  <si>
    <t>BAT IIa / E13H</t>
  </si>
  <si>
    <t>Normkostenkategorie Nr.</t>
  </si>
  <si>
    <t>Normkostensatz in € pro Jahr</t>
  </si>
  <si>
    <t>Höherer Dienst A Besoldung</t>
  </si>
  <si>
    <t>Höherer Dienst B Besoldung</t>
  </si>
  <si>
    <t>zu kalkulierende Kosten pro Jahr (€)</t>
  </si>
  <si>
    <t xml:space="preserve"> TVL Entgeltgruppe</t>
  </si>
  <si>
    <t>Normkosten-kategorie</t>
  </si>
  <si>
    <t>Zu kalkulierende Personalkostensätze für die TVL-Entgeltgruppen</t>
  </si>
  <si>
    <r>
      <t xml:space="preserve">Personalvollkosten je Stunde 
</t>
    </r>
    <r>
      <rPr>
        <sz val="8"/>
        <rFont val="Arial"/>
        <family val="2"/>
      </rPr>
      <t>(bei 1689 Arbeitsstunden im Jahr lt. VwV-Kostenfestlegung)</t>
    </r>
  </si>
  <si>
    <t>EG1 bis 8</t>
  </si>
  <si>
    <t>C3/C4/W3</t>
  </si>
  <si>
    <t>EG9 bis 12</t>
  </si>
  <si>
    <t>EG13</t>
  </si>
  <si>
    <t>EG13Ü Stufen 2/3</t>
  </si>
  <si>
    <t>EG13Ü Stufen 4a/4b/5</t>
  </si>
  <si>
    <t>EG14/EG15/EG15Ü</t>
  </si>
  <si>
    <t xml:space="preserve">Summe Personalkosten </t>
  </si>
  <si>
    <t>EUR gesamtes Projekt</t>
  </si>
  <si>
    <t>Geplante Personenmonate</t>
  </si>
  <si>
    <t>C1/C2/W1/W2</t>
  </si>
  <si>
    <t>Projektlaufzeit (bzw. Anzahl der Monate, die das Gerät im Projekt genutzt wird)</t>
  </si>
  <si>
    <t>Investitionen (siehe Seite 2 - Maschinenblatt)</t>
  </si>
  <si>
    <t>Im Standardfall wird das Investitionsgut während der Projektlaufzeit voll abgeschrieben und zu 100% für das Projekt eingesetzt. Dementsprechend ist es dann auch voll aus dem Projekt finanziert. Ist dies nicht der Fall, weil das Investitionsgut mit hoher Wahrscheinlichkeit auch nach der Projektlaufzeit noch an der UHOH genutzt wird oder das Gerät nur zum Teil für das Projekt zum Einsatz kommt und noch für andere Zwecke genutzt wird, so muss der Projektverantwortliche die Differenz zwischen Anschaffungspreis und Abrechnungsbetrag im Projekt anderweitig aufbringen.</t>
  </si>
  <si>
    <t>Entgelt-gruppe 
TV-L</t>
  </si>
  <si>
    <t>Geplante Arbeitsstunden im Projekt pro Monat</t>
  </si>
  <si>
    <t>Statt den Projektpreis anhand der Tabelle zu kalkulieren kann bei Vorhandensein eines Marktpreises auch die Anlage I - Marktpreis ausgefüllt werden.</t>
  </si>
  <si>
    <t>Investitionen</t>
  </si>
  <si>
    <t>Zuschlagssätze 2013</t>
  </si>
  <si>
    <t>Fachgebietsnummer</t>
  </si>
  <si>
    <t>Zuschlagssatz</t>
  </si>
  <si>
    <t>Experimentelle Geisteswissenschaften</t>
  </si>
  <si>
    <t>Theoretische Geisteswissenschaften</t>
  </si>
  <si>
    <t>Naturwissenschaften</t>
  </si>
  <si>
    <t>Agrar- und Ernährungswissenschaften</t>
  </si>
  <si>
    <t>580A</t>
  </si>
  <si>
    <t>530D</t>
  </si>
  <si>
    <t>570A</t>
  </si>
  <si>
    <t>570E</t>
  </si>
  <si>
    <t>540B</t>
  </si>
  <si>
    <t>540G</t>
  </si>
  <si>
    <t>410a</t>
  </si>
  <si>
    <t>410b</t>
  </si>
  <si>
    <t>410c</t>
  </si>
  <si>
    <t>420a</t>
  </si>
  <si>
    <t>420b</t>
  </si>
  <si>
    <t>430a</t>
  </si>
  <si>
    <t>430b</t>
  </si>
  <si>
    <t>490a</t>
  </si>
  <si>
    <t>490b</t>
  </si>
  <si>
    <t>490c</t>
  </si>
  <si>
    <t>490d</t>
  </si>
  <si>
    <t>510a</t>
  </si>
  <si>
    <t>510b</t>
  </si>
  <si>
    <t>510c</t>
  </si>
  <si>
    <t>510d</t>
  </si>
  <si>
    <t>510e</t>
  </si>
  <si>
    <t>510f</t>
  </si>
  <si>
    <t>520A</t>
  </si>
  <si>
    <t>520B</t>
  </si>
  <si>
    <t>520C</t>
  </si>
  <si>
    <t>520D</t>
  </si>
  <si>
    <t>520E</t>
  </si>
  <si>
    <t>520F</t>
  </si>
  <si>
    <t>520G</t>
  </si>
  <si>
    <t>520H</t>
  </si>
  <si>
    <t>520I</t>
  </si>
  <si>
    <t>520K</t>
  </si>
  <si>
    <t>520J</t>
  </si>
  <si>
    <t>530A</t>
  </si>
  <si>
    <t>530B</t>
  </si>
  <si>
    <t>530C</t>
  </si>
  <si>
    <t>540A</t>
  </si>
  <si>
    <t>540C</t>
  </si>
  <si>
    <t>540E</t>
  </si>
  <si>
    <t>540F</t>
  </si>
  <si>
    <t>550A</t>
  </si>
  <si>
    <t>550B</t>
  </si>
  <si>
    <t>550C</t>
  </si>
  <si>
    <t>550D</t>
  </si>
  <si>
    <t>560A</t>
  </si>
  <si>
    <t>560B</t>
  </si>
  <si>
    <t>560C</t>
  </si>
  <si>
    <t>560D</t>
  </si>
  <si>
    <t>570B</t>
  </si>
  <si>
    <t>570C</t>
  </si>
  <si>
    <t>570D</t>
  </si>
  <si>
    <t>570F</t>
  </si>
  <si>
    <t>580B</t>
  </si>
  <si>
    <t>580C</t>
  </si>
  <si>
    <t>130a</t>
  </si>
  <si>
    <t>130b</t>
  </si>
  <si>
    <t>170a</t>
  </si>
  <si>
    <t>170b</t>
  </si>
  <si>
    <t>210a</t>
  </si>
  <si>
    <t>210b</t>
  </si>
  <si>
    <t>220a</t>
  </si>
  <si>
    <t>220b</t>
  </si>
  <si>
    <t>220c</t>
  </si>
  <si>
    <t>230a</t>
  </si>
  <si>
    <t>230b</t>
  </si>
  <si>
    <t>230c</t>
  </si>
  <si>
    <t>240a</t>
  </si>
  <si>
    <t>240b</t>
  </si>
  <si>
    <t>250a</t>
  </si>
  <si>
    <t>250b</t>
  </si>
  <si>
    <t>260a</t>
  </si>
  <si>
    <t>260b</t>
  </si>
  <si>
    <t>140a</t>
  </si>
  <si>
    <t>140b</t>
  </si>
  <si>
    <t>140c</t>
  </si>
  <si>
    <t>140d</t>
  </si>
  <si>
    <t>150a</t>
  </si>
  <si>
    <t>150b</t>
  </si>
  <si>
    <t>150c</t>
  </si>
  <si>
    <t>150d</t>
  </si>
  <si>
    <t>150e</t>
  </si>
  <si>
    <t>150f</t>
  </si>
  <si>
    <t>150g</t>
  </si>
  <si>
    <t>150i</t>
  </si>
  <si>
    <t>150k</t>
  </si>
  <si>
    <t>180a</t>
  </si>
  <si>
    <t>180b</t>
  </si>
  <si>
    <t>180c</t>
  </si>
  <si>
    <t>180d</t>
  </si>
  <si>
    <t>310a</t>
  </si>
  <si>
    <t>310b</t>
  </si>
  <si>
    <t>310d</t>
  </si>
  <si>
    <t>320a</t>
  </si>
  <si>
    <t>320b</t>
  </si>
  <si>
    <t>340a</t>
  </si>
  <si>
    <t>340b</t>
  </si>
  <si>
    <t>340c</t>
  </si>
  <si>
    <t>340d</t>
  </si>
  <si>
    <t>340e</t>
  </si>
  <si>
    <t>340f</t>
  </si>
  <si>
    <t>340h</t>
  </si>
  <si>
    <t>340i</t>
  </si>
  <si>
    <t>350a</t>
  </si>
  <si>
    <t>350b</t>
  </si>
  <si>
    <t>350c</t>
  </si>
  <si>
    <t>350d</t>
  </si>
  <si>
    <t>360a</t>
  </si>
  <si>
    <t>360b</t>
  </si>
  <si>
    <t>360c</t>
  </si>
  <si>
    <t>380a</t>
  </si>
  <si>
    <t>380b</t>
  </si>
  <si>
    <t>380c</t>
  </si>
  <si>
    <t>440a</t>
  </si>
  <si>
    <t>440b</t>
  </si>
  <si>
    <t>440c</t>
  </si>
  <si>
    <t>440d</t>
  </si>
  <si>
    <t>440e</t>
  </si>
  <si>
    <t>440f</t>
  </si>
  <si>
    <t>460a</t>
  </si>
  <si>
    <t>460b</t>
  </si>
  <si>
    <t>470a</t>
  </si>
  <si>
    <t>470b</t>
  </si>
  <si>
    <t>470c</t>
  </si>
  <si>
    <t>480a</t>
  </si>
  <si>
    <t>480b</t>
  </si>
  <si>
    <r>
      <t xml:space="preserve">Zuschlagssatz auf Personalkosten
</t>
    </r>
    <r>
      <rPr>
        <b/>
        <sz val="10"/>
        <color indexed="10"/>
        <rFont val="Arial"/>
        <family val="2"/>
      </rPr>
      <t>Bitte geben Sie die Einrichtungsnummer/Fachgebietsnummer ein (im Format: 100a)</t>
    </r>
  </si>
  <si>
    <t>Anleitung zur Kalkulation von Auftragsforschungsprojekten oder anderen wirtschaftlichen Projekten</t>
  </si>
  <si>
    <t>Aus Landesmitteln finanziertes Personal</t>
  </si>
  <si>
    <t>Durch das Projekt finanziertes Personal</t>
  </si>
  <si>
    <t>Im Projekt mitarbeitendes Personal (Name)</t>
  </si>
  <si>
    <t>460c</t>
  </si>
  <si>
    <t>460d</t>
  </si>
  <si>
    <t>460e</t>
  </si>
  <si>
    <t>460f</t>
  </si>
  <si>
    <t>460g</t>
  </si>
  <si>
    <t>460h</t>
  </si>
  <si>
    <t>490e</t>
  </si>
  <si>
    <t>490f</t>
  </si>
  <si>
    <t>490g</t>
  </si>
  <si>
    <t>490h</t>
  </si>
  <si>
    <t>490i</t>
  </si>
  <si>
    <t>Verwaltung und Zentrale Einrichtungen</t>
  </si>
  <si>
    <t>Investitionen größer 488 € (netto, ohne MwSt.)</t>
  </si>
  <si>
    <t>Anschaffungspreis (netto, ohne MwSt)</t>
  </si>
  <si>
    <t>Bitte hier Investitionsgüter über 488 € (exkl. MwSt.) angeben, die aus dem Projekt finanziert werden. Investitionensgüter unter 488 € (exkl. MwSt) bitte unter dem Punkt Verbrauchsmaterialien (Seite 1) erfassen.</t>
  </si>
  <si>
    <t>Forschungs- und Lehrzulage für W-Professur</t>
  </si>
  <si>
    <t>Marktpreisermittlung &amp; Anmerkungen zur Kalkulation</t>
  </si>
  <si>
    <t>EG1 bis 4</t>
  </si>
  <si>
    <t>C1/C2/C3/W1/W2</t>
  </si>
  <si>
    <t>C4/W3</t>
  </si>
  <si>
    <t>Bearbeiter AF:</t>
  </si>
  <si>
    <r>
      <t>Verbrauchsmaterialien</t>
    </r>
    <r>
      <rPr>
        <b/>
        <vertAlign val="superscript"/>
        <sz val="10"/>
        <rFont val="Arial"/>
        <family val="2"/>
      </rPr>
      <t>1)</t>
    </r>
  </si>
  <si>
    <r>
      <t>Reise- und Aufenthaltskosten</t>
    </r>
    <r>
      <rPr>
        <b/>
        <vertAlign val="superscript"/>
        <sz val="10"/>
        <rFont val="Arial"/>
        <family val="2"/>
      </rPr>
      <t xml:space="preserve">1) </t>
    </r>
  </si>
  <si>
    <r>
      <t>Sonstige direkte Kosten</t>
    </r>
    <r>
      <rPr>
        <b/>
        <vertAlign val="superscript"/>
        <sz val="10"/>
        <rFont val="Arial"/>
        <family val="2"/>
      </rPr>
      <t>1), 2)</t>
    </r>
  </si>
  <si>
    <r>
      <t>Unteraufträge</t>
    </r>
    <r>
      <rPr>
        <b/>
        <vertAlign val="superscript"/>
        <sz val="10"/>
        <rFont val="Arial"/>
        <family val="2"/>
      </rPr>
      <t>1)</t>
    </r>
  </si>
  <si>
    <r>
      <rPr>
        <vertAlign val="superscript"/>
        <sz val="10"/>
        <rFont val="Arial"/>
        <family val="2"/>
      </rPr>
      <t>1)</t>
    </r>
    <r>
      <rPr>
        <sz val="10"/>
        <rFont val="Arial"/>
        <family val="2"/>
      </rPr>
      <t xml:space="preserve"> Netto-Beträge</t>
    </r>
  </si>
  <si>
    <r>
      <rPr>
        <vertAlign val="superscript"/>
        <sz val="10"/>
        <rFont val="Arial"/>
        <family val="2"/>
      </rPr>
      <t>2)</t>
    </r>
    <r>
      <rPr>
        <sz val="10"/>
        <rFont val="Arial"/>
        <family val="2"/>
      </rPr>
      <t xml:space="preserve"> Kosten für die wissenschaftlichen Hilfskräfte sind unter diese Position einzufügen</t>
    </r>
  </si>
  <si>
    <t>460m</t>
  </si>
  <si>
    <t>570G</t>
  </si>
  <si>
    <t>560F</t>
  </si>
  <si>
    <t>120b</t>
  </si>
  <si>
    <t>190m</t>
  </si>
  <si>
    <t>340ag</t>
  </si>
  <si>
    <t>340k</t>
  </si>
  <si>
    <t>190a</t>
  </si>
  <si>
    <t>190b</t>
  </si>
  <si>
    <t>190c</t>
  </si>
  <si>
    <t>190d</t>
  </si>
  <si>
    <t>190e</t>
  </si>
  <si>
    <t>190f</t>
  </si>
  <si>
    <t>190g</t>
  </si>
  <si>
    <t>190h</t>
  </si>
  <si>
    <t>190i</t>
  </si>
  <si>
    <t>190k</t>
  </si>
  <si>
    <t>190n</t>
  </si>
  <si>
    <t>190p</t>
  </si>
  <si>
    <t>190r</t>
  </si>
  <si>
    <t>190s</t>
  </si>
  <si>
    <t>190t</t>
  </si>
  <si>
    <t>190v</t>
  </si>
  <si>
    <t>190z</t>
  </si>
  <si>
    <t>150h</t>
  </si>
  <si>
    <t>460k</t>
  </si>
  <si>
    <t>Budgetkalkulation 2021</t>
  </si>
  <si>
    <t>Geisterwissenschaften (A+B)</t>
  </si>
  <si>
    <t>Naturwissenschaften ©</t>
  </si>
  <si>
    <t>Agrar- und Ernährungswissenschaften (D)</t>
  </si>
  <si>
    <t>EG13Ü/EG14/EG15/EG15Ü</t>
  </si>
  <si>
    <t>EG5 bis 9a</t>
  </si>
  <si>
    <t>EG9b bis 12</t>
  </si>
  <si>
    <r>
      <rPr>
        <b/>
        <sz val="12"/>
        <rFont val="Arial"/>
        <family val="2"/>
      </rPr>
      <t>3. Wie wird die Tabelle verwendet?</t>
    </r>
    <r>
      <rPr>
        <sz val="12"/>
        <rFont val="Arial"/>
        <family val="2"/>
      </rPr>
      <t xml:space="preserve">
Wenn sichergestellt ist, dass Sie Ihr Projekt zu Vollkosten kalkulieren müssen, hilft Ihnen die Tabellenvorlage im zweiten Tabellenblatt 'Kalkulation' dabei. Sie brauchen nur die grauen Felder auszufüllen.</t>
    </r>
  </si>
  <si>
    <t xml:space="preserve">https://www.uni-hohenheim.de/arbeitszeit </t>
  </si>
  <si>
    <r>
      <rPr>
        <b/>
        <sz val="12"/>
        <rFont val="Arial"/>
        <family val="2"/>
      </rPr>
      <t>b) Berechnung der Personalkosten (oranger Bereich) - Zeilen 38 bis 50:</t>
    </r>
    <r>
      <rPr>
        <sz val="12"/>
        <rFont val="Arial"/>
        <family val="2"/>
      </rPr>
      <t xml:space="preserve">
- Listen Sie hier bitte alle Personen, die am Projekt mitarbeiten werden, egal ob sie aus dem Projekt oder aus Haushaltsmitteln finanziert werden. Kennen Sie den Namen der Person noch nicht, so geben Sie bitte "N.N." ein.
- In der Spalte 'Entgeltgruppe' können Sie die Eingruppierung des Mitarbeiters aus einer Drop-down-Liste auswählen. Dadurch ergeben sich automatisch die Personalvollkosten pro Stunde in Spalte 3.
- Überlegen Sie sich dann bitte, wieviel Stunden pro Monat der Mitarbeiter voraussichtlich im Projekt arbeiten soll, und über wie viele Monate, und tragen Sie diese beiden Angaben in die Spalten 4 und 5 ein. Die gesamten Personalkosten pro Mitarbeiter und für das ganze Projekt werden durch die Tabelle automatisch berechnet und dann auch automatisch in die Übersichtstabelle (grün umrandet, Zeilen 13-36) übernommen.
- Bitte beachten Sie, dass jeder am Projekt beteiligte Mitarbeiter die Arbeitszeit erfassen und nachweisen muss, die er für das Projekt aufwendet. Verwenden Sie dazu bitte die Zeiterfassungstabelle, die Sie auf der folgenden Intranetseite  finden (rechte Spalte "Projektbezogenes Arbeitszeitblatt"): 
</t>
    </r>
  </si>
  <si>
    <r>
      <rPr>
        <b/>
        <sz val="12"/>
        <rFont val="Arial"/>
        <family val="2"/>
      </rPr>
      <t>a) Allgemeine Angaben zum Projekt - Zeilen 7 bis 11:</t>
    </r>
    <r>
      <rPr>
        <sz val="12"/>
        <rFont val="Arial"/>
        <family val="2"/>
      </rPr>
      <t xml:space="preserve">
Bitte geben Sie in den Zeilen 7-11 zunächst einige allgemeine Angaben zum Projekt ein.</t>
    </r>
  </si>
  <si>
    <t xml:space="preserve">http://www.uni-regensburg.de/forschung/forschungsfoerderung/medien/dfg-schluessel_nutzungsdauer.pdf </t>
  </si>
  <si>
    <t xml:space="preserve"> Sollten Sie auch hier nicht fündig werden oder Unklarheiten bleiben, wenden Sie sich bitte an die Abteilung Wirtschaft.
-Wird ein Gerät nur im vorliegenden Projekt genutzt, so tragen Sie in Spalte 5 (Nutzungsanteil) bitte 100% ein. In manchen Fällen wird ein Gerät jedoch auch noch für andere Zwecke oder Projekte eingesetzt. Schätzen Sie dann bitte den entsprechenden Nutzungsanteil in % und tragen ein. Sie sollten den Nutzungsanteil im Projekt z.B. anhand eines Belegungsplans/Laborbuchs etc. nachweisen können.
- Die Tabelle berechnet dann automatisch die gesamten Investitionskosten für das Projekt und übernimmt diesen Wert auch automatisch in die Übersichtstabelle (Zeilen 13-36).
</t>
  </si>
  <si>
    <r>
      <rPr>
        <b/>
        <sz val="12"/>
        <rFont val="Arial"/>
        <family val="2"/>
      </rPr>
      <t>c) Berechnung der Investitionen (blauer Bereich) - Zeilen 55 bis 71:</t>
    </r>
    <r>
      <rPr>
        <sz val="12"/>
        <rFont val="Arial"/>
        <family val="2"/>
      </rPr>
      <t xml:space="preserve">
- Bitte listen Sie hier die Geräte, die aus dem Projekt finanziert werden sollen. (Bereits vorhandene Geräte, die im Projekt eingesetzt werden, sind über die Zuschlagssätze erfasst und brauchen nicht gelistet zu werden).
- Geben Sie in Spalte 3 ein, wieviele Monate das Gerät im Projekt genutzt werden soll (meist die gesamte Projektlaufzeit). 
- Wenn Sie die Abschreibungsdauer des Geräts nicht kennen (Spalte 4), finden Sie unter dem Link eine Liste der DFG mit Nutzungsdauern für wiss. Geräte:
</t>
    </r>
  </si>
  <si>
    <t xml:space="preserve">Bitte beachten Sie, dass es bei einer Prüfung - z.B. durch den Rechnungshof - ernste Konsequenzen zur Folge haben kann, wenn Sie dem Beihilferahmen zuwider handeln. </t>
  </si>
  <si>
    <r>
      <rPr>
        <b/>
        <sz val="12"/>
        <rFont val="Arial"/>
        <family val="2"/>
      </rPr>
      <t>4. Was tun bei Fragen oder Problemen?</t>
    </r>
    <r>
      <rPr>
        <sz val="12"/>
        <rFont val="Arial"/>
        <family val="2"/>
      </rPr>
      <t xml:space="preserve">
Wenn Ihnen die Verwendung der Tabelle unklar ist oder Probleme auftreten, wenden Sie sich bitte möglichst frühzeitig an die Abteilung Forschungsförderung. Wir helfen Ihnen gerne bei allen Fragen, die auftauchen können. Selbstverständlich kalkulieren wir Ihr Projekt auch gerne mit Ihnen zusammen, oder prüfen Ihre fertige Kalkulation. </t>
    </r>
  </si>
  <si>
    <r>
      <rPr>
        <b/>
        <sz val="12"/>
        <rFont val="Arial"/>
        <family val="2"/>
      </rPr>
      <t>d) Vervollständigen der Übersichtstabelle (Zeilen 13 bis 36):</t>
    </r>
    <r>
      <rPr>
        <sz val="12"/>
        <rFont val="Arial"/>
        <family val="2"/>
      </rPr>
      <t xml:space="preserve">
- Bitte geben Sie nun in den Zeilen 17 bis 20 die Kosten für die entsprechenden Positionen ein. In den Zeilen 17, 18, 20, 21 tragen Sie bitte die Netto-Beträge ein.
- Zur Berechnung der indirekten Kosten (Zeilen 23 und 24) tragen Sie bitte in die Zelle C24 Ihre Fachgebiets-/Einrichtungs-/Institutsnummer ein. Bitte vergessen Sie ggf. den Buchstaben nicht. 
- Die Tabelle berechnet dann automatisch den richtigen Zuschlagssatz, und die Fehlermeldungen #NV verschwinden aus der Tabelle. 
- Als Gewinnzuschlag setzen Sie mindestens 5% an, die Empfehlung wären 10%. Sie können den entsprechenden Wert in Zeile C28  anpassen. 
- Alle weiteren Berechnungen nimmt dieTabelle automatisch vor.</t>
    </r>
  </si>
  <si>
    <r>
      <rPr>
        <b/>
        <sz val="12"/>
        <rFont val="Arial"/>
        <family val="2"/>
      </rPr>
      <t>2. Muss mein Projekt zu Vollkosten kalkuliert werden?</t>
    </r>
    <r>
      <rPr>
        <sz val="12"/>
        <rFont val="Arial"/>
        <family val="2"/>
      </rPr>
      <t xml:space="preserve">
</t>
    </r>
    <r>
      <rPr>
        <b/>
        <sz val="12"/>
        <color rgb="FF0000FF"/>
        <rFont val="Arial"/>
        <family val="2"/>
      </rPr>
      <t xml:space="preserve">Wenn Sie sich nicht ganz sicher sind, ob Ihr Projekt eine wirtschaftliche Aktivität ist und zu Vollkosten kalkuliert werden muss, wenden Sie sich bitte an die Abteilung Forschungsförderung (24042). </t>
    </r>
  </si>
  <si>
    <r>
      <rPr>
        <b/>
        <sz val="12"/>
        <rFont val="Arial"/>
        <family val="2"/>
      </rPr>
      <t>1. Wofür ist die Kalkulationstabelle anzuwenden?</t>
    </r>
    <r>
      <rPr>
        <sz val="12"/>
        <rFont val="Arial"/>
        <family val="2"/>
      </rPr>
      <t xml:space="preserve">
Auftragsforschung (z.B. wenn eine Firma Ihnen einen bestimmten Forschungsauftrag erteilt und Sie dafür bezahlt) zählt in der Regel zu den sog. wirtschaftlichen Aktivitäten einer Universität und unterliegt damit bestimmten rechtlichen Vorgaben (dem sog. EU-Beihilferahmen). Es soll verhindert werden, dass staatlich finanzierte Einrichtungen wie Universitäten bestimmte Leistungen am Markt billiger anbieten können als ihre privatwirtschaftlichen Konkurrenten. Da unsere Gebäude, ein Teil des Personals, der Infrastruktur und auch der Betriebskosten (z.B. Strom oder Wasser) durch Landesmittel bereits finanziert werden, wäre unser Angebot im Zweifelsfall viel günstiger für den Auftraggeber als das eines privaten Konkurrenzunternehmens, das all diese Kosten selber tragen und daher in das Angebot einkalkulieren müsste. Um eine solche Wettbewerbsverzerrung zu vermeiden, müssen wir in diesen Fällen - also bei wirtschaftlichen Aktivitäten, bei denen wir am Markt agieren und mit anderen in Konkurrenz treten - zu Vollkosten kalkulieren und anbieten. So wird verhindert, dass durch unsere staatlich finanzierten Ressourcen Unternehmen der Privatwirtschaft indirekt subventioniert werden, indem wir ihnen unsere Leistungen zu nicht marktüblichen Preisen anbieten.</t>
    </r>
  </si>
  <si>
    <r>
      <rPr>
        <b/>
        <sz val="12"/>
        <rFont val="Arial"/>
        <family val="2"/>
      </rPr>
      <t>e) Ermittlung des Marktpreises (ab Zeile 75):</t>
    </r>
    <r>
      <rPr>
        <sz val="12"/>
        <rFont val="Arial"/>
        <family val="2"/>
      </rPr>
      <t xml:space="preserve">
- Sollte sich für Ihr Projekt die Ermittlung des Angebotspreises über die beschriebene Kalkulation nicht eigenen, können Sie ggf. auch zum sog. marktüblichen Preis anbieten. Hierbei müssen Sie jedoch nachweisen, wie Sie den marktüblichen Preis ermittelt haben (ggf. durch Angebote/Preislisten von Firmen über die gleiche Leistung etc.). Bitte beschreiben Sie Ihr Vorgehen ab Zeile 80. Vermerken Sie bitte auch, warum Sie zum Marktpreis anbieten möchten und nicht wie üblich die Vollkostenkalkulation wählen. 
- Bitte beachten Sie: wenn Sie zum Marktpreis anbieten möchten, muss sichergestellt sein, dass der Angebotspreis für die Durchführung des Vorhabens in Hohenheim ausreicht. Der Bedarf wird mit Hilfe dieser Kalkulationstabelle berechnet.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</si>
</sst>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0\ &quot;€&quot;;[Red]\-#,##0\ &quot;€&quot;"/>
    <numFmt numFmtId="44" formatCode="_-* #,##0.00\ &quot;€&quot;_-;\-* #,##0.00\ &quot;€&quot;_-;_-* &quot;-&quot;??\ &quot;€&quot;_-;_-@_-"/>
    <numFmt numFmtId="164" formatCode="_-* #,##0.00\ _€_-;\-* #,##0.00\ _€_-;_-* &quot;-&quot;??\ _€_-;_-@_-"/>
    <numFmt numFmtId="165" formatCode="#,###"/>
    <numFmt numFmtId="166" formatCode="0.0%"/>
    <numFmt numFmtId="167" formatCode="0.0"/>
    <numFmt numFmtId="168" formatCode="#,##0_ ;\-#,##0\ "/>
  </numFmts>
  <fonts count="27"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u/>
      <sz val="20"/>
      <name val="Arial"/>
      <family val="2"/>
    </font>
    <font>
      <b/>
      <u/>
      <sz val="10"/>
      <name val="Arial"/>
      <family val="2"/>
    </font>
    <font>
      <b/>
      <sz val="11"/>
      <name val="Arial"/>
      <family val="2"/>
    </font>
    <font>
      <sz val="11"/>
      <name val="Arial"/>
      <family val="2"/>
    </font>
    <font>
      <b/>
      <sz val="11"/>
      <color indexed="10"/>
      <name val="Arial"/>
      <family val="2"/>
    </font>
    <font>
      <b/>
      <u/>
      <sz val="24"/>
      <name val="Arial"/>
      <family val="2"/>
    </font>
    <font>
      <sz val="12"/>
      <name val="Arial"/>
      <family val="2"/>
    </font>
    <font>
      <b/>
      <sz val="12"/>
      <name val="Arial"/>
      <family val="2"/>
    </font>
    <font>
      <b/>
      <sz val="14"/>
      <name val="Arial"/>
      <family val="2"/>
    </font>
    <font>
      <b/>
      <sz val="8"/>
      <name val="Arial"/>
      <family val="2"/>
    </font>
    <font>
      <sz val="11"/>
      <name val="Calibri"/>
      <family val="2"/>
    </font>
    <font>
      <b/>
      <sz val="16"/>
      <name val="Arial"/>
      <family val="2"/>
    </font>
    <font>
      <b/>
      <sz val="10"/>
      <color rgb="FFFF0000"/>
      <name val="Arial"/>
      <family val="2"/>
    </font>
    <font>
      <b/>
      <sz val="11"/>
      <color rgb="FFFF0000"/>
      <name val="Arial"/>
      <family val="2"/>
    </font>
    <font>
      <b/>
      <vertAlign val="superscript"/>
      <sz val="10"/>
      <name val="Arial"/>
      <family val="2"/>
    </font>
    <font>
      <vertAlign val="superscript"/>
      <sz val="10"/>
      <name val="Arial"/>
      <family val="2"/>
    </font>
    <font>
      <sz val="10"/>
      <color rgb="FFFF0000"/>
      <name val="Arial"/>
      <family val="2"/>
    </font>
    <font>
      <u/>
      <sz val="10"/>
      <color theme="10"/>
      <name val="Arial"/>
      <family val="2"/>
    </font>
    <font>
      <u/>
      <sz val="12"/>
      <color theme="10"/>
      <name val="Arial"/>
      <family val="2"/>
    </font>
    <font>
      <b/>
      <sz val="12"/>
      <color rgb="FFFF0000"/>
      <name val="Arial"/>
      <family val="2"/>
    </font>
    <font>
      <b/>
      <sz val="12"/>
      <color rgb="FF0000FF"/>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CCFFCC"/>
        <bgColor indexed="64"/>
      </patternFill>
    </fill>
    <fill>
      <patternFill patternType="solid">
        <fgColor rgb="FFFFFF66"/>
        <bgColor indexed="64"/>
      </patternFill>
    </fill>
    <fill>
      <patternFill patternType="solid">
        <fgColor theme="8"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theme="1"/>
      </bottom>
      <diagonal/>
    </border>
    <border>
      <left style="medium">
        <color theme="0"/>
      </left>
      <right style="medium">
        <color theme="0"/>
      </right>
      <top style="medium">
        <color theme="0"/>
      </top>
      <bottom style="medium">
        <color theme="1"/>
      </bottom>
      <diagonal/>
    </border>
    <border>
      <left style="medium">
        <color theme="0"/>
      </left>
      <right style="medium">
        <color theme="1"/>
      </right>
      <top style="medium">
        <color theme="0"/>
      </top>
      <bottom style="medium">
        <color theme="1"/>
      </bottom>
      <diagonal/>
    </border>
  </borders>
  <cellStyleXfs count="3">
    <xf numFmtId="0" fontId="0" fillId="0" borderId="0"/>
    <xf numFmtId="44" fontId="1" fillId="0" borderId="0" applyFont="0" applyFill="0" applyBorder="0" applyAlignment="0" applyProtection="0"/>
    <xf numFmtId="0" fontId="23" fillId="0" borderId="0" applyNumberFormat="0" applyFill="0" applyBorder="0" applyAlignment="0" applyProtection="0"/>
  </cellStyleXfs>
  <cellXfs count="263">
    <xf numFmtId="0" fontId="0" fillId="0" borderId="0" xfId="0"/>
    <xf numFmtId="0" fontId="2" fillId="0" borderId="0" xfId="0" applyFont="1"/>
    <xf numFmtId="0" fontId="6" fillId="0" borderId="0" xfId="0" applyFont="1"/>
    <xf numFmtId="0" fontId="8" fillId="0" borderId="0" xfId="0" applyFont="1" applyAlignment="1">
      <alignment vertical="top"/>
    </xf>
    <xf numFmtId="0" fontId="5" fillId="0" borderId="0" xfId="0" applyFont="1"/>
    <xf numFmtId="165" fontId="5" fillId="0" borderId="0" xfId="0" applyNumberFormat="1" applyFont="1" applyBorder="1"/>
    <xf numFmtId="165" fontId="5" fillId="0" borderId="0" xfId="0" applyNumberFormat="1" applyFont="1"/>
    <xf numFmtId="0" fontId="7" fillId="0" borderId="0" xfId="0" applyFont="1"/>
    <xf numFmtId="3" fontId="2" fillId="0" borderId="0" xfId="0" applyNumberFormat="1" applyFont="1"/>
    <xf numFmtId="3" fontId="5" fillId="0" borderId="0" xfId="0" applyNumberFormat="1" applyFont="1"/>
    <xf numFmtId="3" fontId="2" fillId="0" borderId="0" xfId="0" applyNumberFormat="1" applyFont="1" applyFill="1" applyBorder="1"/>
    <xf numFmtId="3" fontId="2" fillId="0" borderId="2" xfId="0" applyNumberFormat="1" applyFont="1" applyBorder="1"/>
    <xf numFmtId="3" fontId="5" fillId="0" borderId="2" xfId="0" applyNumberFormat="1" applyFont="1" applyBorder="1"/>
    <xf numFmtId="3" fontId="2" fillId="0" borderId="0" xfId="0" applyNumberFormat="1" applyFont="1" applyFill="1" applyBorder="1" applyProtection="1"/>
    <xf numFmtId="3" fontId="5" fillId="0" borderId="0" xfId="0" applyNumberFormat="1" applyFont="1" applyFill="1" applyBorder="1" applyProtection="1"/>
    <xf numFmtId="3" fontId="2" fillId="0" borderId="0" xfId="0" applyNumberFormat="1" applyFont="1" applyProtection="1"/>
    <xf numFmtId="3" fontId="5" fillId="0" borderId="0" xfId="0" applyNumberFormat="1" applyFont="1" applyProtection="1"/>
    <xf numFmtId="3" fontId="2" fillId="0" borderId="4" xfId="0" applyNumberFormat="1" applyFont="1" applyFill="1" applyBorder="1" applyProtection="1"/>
    <xf numFmtId="0" fontId="5" fillId="0" borderId="5" xfId="0" applyFont="1" applyFill="1" applyBorder="1"/>
    <xf numFmtId="0" fontId="5" fillId="0" borderId="0" xfId="0" applyFont="1" applyFill="1"/>
    <xf numFmtId="0" fontId="5" fillId="0" borderId="0" xfId="0" applyFont="1" applyFill="1" applyBorder="1"/>
    <xf numFmtId="0" fontId="5" fillId="0" borderId="1" xfId="0" applyFont="1" applyBorder="1" applyAlignment="1">
      <alignment horizontal="center" vertical="center" wrapText="1"/>
    </xf>
    <xf numFmtId="0" fontId="5" fillId="0" borderId="0" xfId="0" applyFont="1" applyAlignment="1">
      <alignment wrapText="1"/>
    </xf>
    <xf numFmtId="0" fontId="7" fillId="0" borderId="0" xfId="0" applyFont="1" applyFill="1" applyAlignment="1">
      <alignment horizontal="left" vertical="center" wrapText="1"/>
    </xf>
    <xf numFmtId="0" fontId="5" fillId="0" borderId="0" xfId="0" applyFont="1" applyBorder="1"/>
    <xf numFmtId="0" fontId="9" fillId="0" borderId="0" xfId="0" applyFont="1" applyAlignment="1">
      <alignment vertical="top"/>
    </xf>
    <xf numFmtId="0" fontId="5" fillId="0" borderId="0" xfId="0" applyFont="1" applyAlignment="1">
      <alignment horizontal="left" vertical="top"/>
    </xf>
    <xf numFmtId="165" fontId="5" fillId="0" borderId="1" xfId="0" applyNumberFormat="1"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9" fillId="0" borderId="0" xfId="0" applyFont="1" applyAlignment="1">
      <alignment horizontal="right"/>
    </xf>
    <xf numFmtId="0" fontId="10" fillId="0" borderId="0" xfId="0" applyFont="1"/>
    <xf numFmtId="44" fontId="5" fillId="0" borderId="0" xfId="1" applyFont="1" applyFill="1" applyBorder="1" applyProtection="1">
      <protection hidden="1"/>
    </xf>
    <xf numFmtId="164" fontId="5" fillId="0" borderId="0" xfId="0" applyNumberFormat="1" applyFont="1" applyProtection="1">
      <protection hidden="1"/>
    </xf>
    <xf numFmtId="164" fontId="5" fillId="0" borderId="0" xfId="0" applyNumberFormat="1" applyFont="1" applyFill="1" applyBorder="1" applyProtection="1">
      <protection hidden="1"/>
    </xf>
    <xf numFmtId="44" fontId="5" fillId="0" borderId="0" xfId="1" applyFont="1" applyProtection="1">
      <protection hidden="1"/>
    </xf>
    <xf numFmtId="0" fontId="2" fillId="0" borderId="0" xfId="0" applyFont="1" applyBorder="1"/>
    <xf numFmtId="44" fontId="5" fillId="0" borderId="0" xfId="1" applyFont="1" applyBorder="1" applyProtection="1">
      <protection hidden="1"/>
    </xf>
    <xf numFmtId="0" fontId="2" fillId="0" borderId="2" xfId="0" applyFont="1" applyBorder="1"/>
    <xf numFmtId="0" fontId="5" fillId="0" borderId="2" xfId="0" applyFont="1" applyBorder="1"/>
    <xf numFmtId="44" fontId="5" fillId="0" borderId="2" xfId="1" applyFont="1" applyBorder="1" applyProtection="1">
      <protection hidden="1"/>
    </xf>
    <xf numFmtId="0" fontId="9" fillId="0" borderId="1" xfId="0" applyFont="1" applyBorder="1" applyAlignment="1">
      <alignment horizontal="center"/>
    </xf>
    <xf numFmtId="0" fontId="8" fillId="0" borderId="1" xfId="0" applyFont="1" applyBorder="1" applyAlignment="1">
      <alignment horizontal="left"/>
    </xf>
    <xf numFmtId="165" fontId="8" fillId="0" borderId="4" xfId="0" applyNumberFormat="1" applyFont="1" applyFill="1" applyBorder="1" applyAlignment="1" applyProtection="1">
      <alignment horizontal="left"/>
      <protection locked="0"/>
    </xf>
    <xf numFmtId="3" fontId="8" fillId="0" borderId="4" xfId="0" applyNumberFormat="1" applyFont="1" applyBorder="1" applyAlignment="1">
      <alignment horizontal="left"/>
    </xf>
    <xf numFmtId="0" fontId="2" fillId="0" borderId="5" xfId="0" applyFont="1" applyFill="1" applyBorder="1" applyAlignment="1">
      <alignment horizontal="right"/>
    </xf>
    <xf numFmtId="3" fontId="8" fillId="0" borderId="0" xfId="0" applyNumberFormat="1" applyFont="1" applyBorder="1" applyAlignment="1">
      <alignment horizontal="left"/>
    </xf>
    <xf numFmtId="14" fontId="9" fillId="0" borderId="0" xfId="0" applyNumberFormat="1" applyFont="1" applyFill="1" applyBorder="1" applyAlignment="1">
      <alignment horizontal="center"/>
    </xf>
    <xf numFmtId="3" fontId="9" fillId="0" borderId="0" xfId="0" applyNumberFormat="1" applyFont="1" applyFill="1" applyBorder="1" applyAlignment="1" applyProtection="1">
      <alignment horizontal="center"/>
      <protection locked="0"/>
    </xf>
    <xf numFmtId="0" fontId="11" fillId="0" borderId="0" xfId="0" applyFont="1"/>
    <xf numFmtId="44" fontId="5" fillId="0" borderId="0" xfId="0" applyNumberFormat="1" applyFont="1"/>
    <xf numFmtId="0" fontId="2" fillId="0" borderId="4" xfId="0" applyFont="1" applyFill="1" applyBorder="1"/>
    <xf numFmtId="0" fontId="5" fillId="0" borderId="5" xfId="0" applyFont="1" applyBorder="1"/>
    <xf numFmtId="44" fontId="2" fillId="0" borderId="1" xfId="1" applyFont="1" applyFill="1" applyBorder="1" applyProtection="1">
      <protection hidden="1"/>
    </xf>
    <xf numFmtId="0" fontId="2" fillId="0" borderId="4" xfId="0" applyFont="1" applyFill="1" applyBorder="1" applyAlignment="1">
      <alignment horizontal="right"/>
    </xf>
    <xf numFmtId="0" fontId="2" fillId="0" borderId="6" xfId="0" applyFont="1" applyFill="1" applyBorder="1" applyAlignment="1">
      <alignment horizontal="right"/>
    </xf>
    <xf numFmtId="0" fontId="18" fillId="0" borderId="0" xfId="0" applyFont="1"/>
    <xf numFmtId="0" fontId="5" fillId="0" borderId="0" xfId="0" applyFont="1" applyFill="1" applyBorder="1" applyAlignment="1"/>
    <xf numFmtId="0" fontId="7" fillId="0" borderId="0" xfId="0" applyFont="1" applyFill="1" applyBorder="1" applyAlignment="1">
      <alignment horizontal="center" vertical="center"/>
    </xf>
    <xf numFmtId="3" fontId="5" fillId="0" borderId="0" xfId="0" applyNumberFormat="1" applyFont="1" applyFill="1" applyBorder="1" applyAlignment="1"/>
    <xf numFmtId="0" fontId="8" fillId="0" borderId="0" xfId="0" applyFont="1"/>
    <xf numFmtId="0" fontId="2" fillId="0" borderId="0" xfId="0" applyFont="1" applyAlignment="1">
      <alignment wrapText="1"/>
    </xf>
    <xf numFmtId="0" fontId="0" fillId="0" borderId="0" xfId="0" applyAlignment="1">
      <alignment wrapText="1"/>
    </xf>
    <xf numFmtId="0" fontId="0" fillId="0" borderId="0" xfId="1" applyNumberFormat="1" applyFont="1" applyAlignment="1">
      <alignment wrapText="1"/>
    </xf>
    <xf numFmtId="44" fontId="0" fillId="0" borderId="0" xfId="1" applyFont="1" applyAlignment="1">
      <alignment wrapText="1"/>
    </xf>
    <xf numFmtId="0" fontId="0" fillId="0" borderId="0" xfId="0" applyAlignment="1">
      <alignment horizontal="left" wrapText="1"/>
    </xf>
    <xf numFmtId="0" fontId="12" fillId="0" borderId="0" xfId="0" applyFont="1" applyAlignment="1">
      <alignment wrapText="1"/>
    </xf>
    <xf numFmtId="0" fontId="12" fillId="0" borderId="0" xfId="0" applyFont="1" applyAlignment="1">
      <alignment horizontal="left" wrapText="1"/>
    </xf>
    <xf numFmtId="3" fontId="12" fillId="0" borderId="0" xfId="0" applyNumberFormat="1" applyFont="1" applyAlignment="1">
      <alignment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4" fillId="0" borderId="0" xfId="0" applyFont="1" applyAlignment="1"/>
    <xf numFmtId="0" fontId="13" fillId="2" borderId="9" xfId="0" applyFont="1" applyFill="1" applyBorder="1" applyAlignment="1">
      <alignment horizontal="left" vertical="center" wrapText="1"/>
    </xf>
    <xf numFmtId="0" fontId="12" fillId="3" borderId="10" xfId="0" applyFont="1" applyFill="1" applyBorder="1" applyAlignment="1">
      <alignment horizontal="center" wrapText="1"/>
    </xf>
    <xf numFmtId="0" fontId="12" fillId="3" borderId="11" xfId="0" applyFont="1" applyFill="1" applyBorder="1" applyAlignment="1">
      <alignment wrapText="1"/>
    </xf>
    <xf numFmtId="0" fontId="12" fillId="3" borderId="12" xfId="0" applyFont="1" applyFill="1" applyBorder="1" applyAlignment="1">
      <alignment wrapText="1"/>
    </xf>
    <xf numFmtId="0" fontId="12" fillId="3" borderId="13" xfId="0" applyFont="1" applyFill="1" applyBorder="1" applyAlignment="1">
      <alignment horizontal="center" wrapText="1"/>
    </xf>
    <xf numFmtId="0" fontId="12" fillId="4" borderId="10" xfId="0" applyFont="1" applyFill="1" applyBorder="1" applyAlignment="1">
      <alignment horizontal="center" wrapText="1"/>
    </xf>
    <xf numFmtId="49" fontId="12" fillId="5" borderId="11" xfId="0" applyNumberFormat="1" applyFont="1" applyFill="1" applyBorder="1" applyAlignment="1">
      <alignment wrapText="1"/>
    </xf>
    <xf numFmtId="0" fontId="12" fillId="5" borderId="10" xfId="0" applyFont="1" applyFill="1" applyBorder="1" applyAlignment="1">
      <alignment horizontal="center" wrapText="1"/>
    </xf>
    <xf numFmtId="0" fontId="12" fillId="4" borderId="11" xfId="0" applyFont="1" applyFill="1" applyBorder="1" applyAlignment="1">
      <alignment wrapText="1"/>
    </xf>
    <xf numFmtId="0" fontId="12" fillId="6" borderId="11" xfId="0" applyFont="1" applyFill="1" applyBorder="1" applyAlignment="1">
      <alignment wrapText="1"/>
    </xf>
    <xf numFmtId="0" fontId="12" fillId="6" borderId="10" xfId="0" applyFont="1" applyFill="1" applyBorder="1" applyAlignment="1">
      <alignment horizontal="center" wrapText="1"/>
    </xf>
    <xf numFmtId="49" fontId="12" fillId="7" borderId="14" xfId="0" applyNumberFormat="1" applyFont="1" applyFill="1" applyBorder="1" applyAlignment="1">
      <alignment wrapText="1"/>
    </xf>
    <xf numFmtId="0" fontId="12" fillId="7" borderId="15" xfId="0" applyFont="1" applyFill="1" applyBorder="1" applyAlignment="1">
      <alignment horizontal="center" wrapText="1"/>
    </xf>
    <xf numFmtId="0" fontId="12" fillId="6" borderId="12" xfId="0" applyFont="1" applyFill="1" applyBorder="1" applyAlignment="1">
      <alignment wrapText="1"/>
    </xf>
    <xf numFmtId="0" fontId="12" fillId="6" borderId="13" xfId="0" applyFont="1" applyFill="1" applyBorder="1" applyAlignment="1">
      <alignment horizontal="center" wrapText="1"/>
    </xf>
    <xf numFmtId="3" fontId="12" fillId="7" borderId="16" xfId="0" applyNumberFormat="1" applyFont="1" applyFill="1" applyBorder="1" applyAlignment="1">
      <alignment horizontal="right" wrapText="1"/>
    </xf>
    <xf numFmtId="3" fontId="12" fillId="5" borderId="1" xfId="0" applyNumberFormat="1" applyFont="1" applyFill="1" applyBorder="1" applyAlignment="1">
      <alignment horizontal="right" wrapText="1"/>
    </xf>
    <xf numFmtId="3" fontId="12" fillId="4" borderId="1" xfId="0" applyNumberFormat="1" applyFont="1" applyFill="1" applyBorder="1" applyAlignment="1">
      <alignment horizontal="right" wrapText="1"/>
    </xf>
    <xf numFmtId="3" fontId="12" fillId="6" borderId="1" xfId="0" applyNumberFormat="1" applyFont="1" applyFill="1" applyBorder="1" applyAlignment="1">
      <alignment horizontal="right" wrapText="1"/>
    </xf>
    <xf numFmtId="3" fontId="12" fillId="6" borderId="17" xfId="0" applyNumberFormat="1" applyFont="1" applyFill="1" applyBorder="1" applyAlignment="1">
      <alignment horizontal="right" wrapText="1"/>
    </xf>
    <xf numFmtId="3" fontId="12" fillId="3" borderId="1" xfId="0" applyNumberFormat="1" applyFont="1" applyFill="1" applyBorder="1" applyAlignment="1">
      <alignment horizontal="right" wrapText="1"/>
    </xf>
    <xf numFmtId="3" fontId="12" fillId="3" borderId="17" xfId="0" applyNumberFormat="1" applyFont="1" applyFill="1" applyBorder="1" applyAlignment="1">
      <alignment horizontal="right" wrapText="1"/>
    </xf>
    <xf numFmtId="0" fontId="2" fillId="8" borderId="1" xfId="0" applyFont="1" applyFill="1" applyBorder="1" applyAlignment="1">
      <alignment horizontal="center" vertical="center" wrapText="1"/>
    </xf>
    <xf numFmtId="165" fontId="5" fillId="0" borderId="0" xfId="0" applyNumberFormat="1" applyFont="1" applyFill="1" applyBorder="1"/>
    <xf numFmtId="167" fontId="12" fillId="7" borderId="15" xfId="0" applyNumberFormat="1" applyFont="1" applyFill="1" applyBorder="1" applyAlignment="1">
      <alignment horizontal="center" wrapText="1"/>
    </xf>
    <xf numFmtId="167" fontId="12" fillId="5" borderId="10" xfId="0" applyNumberFormat="1" applyFont="1" applyFill="1" applyBorder="1" applyAlignment="1">
      <alignment horizontal="center" wrapText="1"/>
    </xf>
    <xf numFmtId="167" fontId="12" fillId="4" borderId="10" xfId="0" applyNumberFormat="1" applyFont="1" applyFill="1" applyBorder="1" applyAlignment="1">
      <alignment horizontal="center" wrapText="1"/>
    </xf>
    <xf numFmtId="167" fontId="12" fillId="6" borderId="10" xfId="0" applyNumberFormat="1" applyFont="1" applyFill="1" applyBorder="1" applyAlignment="1">
      <alignment horizontal="center" wrapText="1"/>
    </xf>
    <xf numFmtId="167" fontId="12" fillId="6" borderId="13" xfId="0" applyNumberFormat="1" applyFont="1" applyFill="1" applyBorder="1" applyAlignment="1">
      <alignment horizontal="center" wrapText="1"/>
    </xf>
    <xf numFmtId="167" fontId="12" fillId="3" borderId="10" xfId="0" applyNumberFormat="1" applyFont="1" applyFill="1" applyBorder="1" applyAlignment="1">
      <alignment horizontal="center" wrapText="1"/>
    </xf>
    <xf numFmtId="167" fontId="12" fillId="3" borderId="13" xfId="0" applyNumberFormat="1" applyFont="1" applyFill="1" applyBorder="1" applyAlignment="1">
      <alignment horizontal="center" wrapText="1"/>
    </xf>
    <xf numFmtId="0" fontId="15" fillId="2" borderId="7" xfId="0" applyFont="1" applyFill="1" applyBorder="1" applyAlignment="1">
      <alignment vertical="center" wrapText="1"/>
    </xf>
    <xf numFmtId="0" fontId="15" fillId="2" borderId="8" xfId="0" applyFont="1" applyFill="1" applyBorder="1" applyAlignment="1">
      <alignment vertical="center" wrapText="1"/>
    </xf>
    <xf numFmtId="0" fontId="15" fillId="2" borderId="9" xfId="0" applyFont="1" applyFill="1" applyBorder="1" applyAlignment="1">
      <alignment horizontal="center" vertical="center" wrapText="1"/>
    </xf>
    <xf numFmtId="0" fontId="3" fillId="0" borderId="18" xfId="0" applyFont="1" applyBorder="1" applyAlignment="1">
      <alignment vertical="center" wrapText="1"/>
    </xf>
    <xf numFmtId="6" fontId="3" fillId="0" borderId="19" xfId="0" applyNumberFormat="1" applyFont="1" applyBorder="1" applyAlignment="1">
      <alignment horizontal="center" vertical="center" wrapText="1"/>
    </xf>
    <xf numFmtId="0" fontId="3" fillId="0" borderId="1" xfId="0" applyFont="1" applyBorder="1" applyAlignment="1">
      <alignment vertical="center" wrapText="1"/>
    </xf>
    <xf numFmtId="6" fontId="3" fillId="0" borderId="10" xfId="0" applyNumberFormat="1" applyFont="1" applyBorder="1" applyAlignment="1">
      <alignment horizontal="center" vertical="center" wrapText="1"/>
    </xf>
    <xf numFmtId="6" fontId="3" fillId="0" borderId="20" xfId="0" applyNumberFormat="1" applyFont="1" applyBorder="1" applyAlignment="1">
      <alignment horizontal="center" vertical="center" wrapText="1"/>
    </xf>
    <xf numFmtId="0" fontId="3" fillId="0" borderId="17" xfId="0" applyFont="1" applyBorder="1" applyAlignment="1">
      <alignment vertical="center" wrapText="1"/>
    </xf>
    <xf numFmtId="6" fontId="3" fillId="0" borderId="13" xfId="0" applyNumberFormat="1" applyFont="1" applyBorder="1" applyAlignment="1">
      <alignment horizontal="center" vertical="center" wrapText="1"/>
    </xf>
    <xf numFmtId="0" fontId="3" fillId="0" borderId="21"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5" fillId="0" borderId="4" xfId="0" applyFont="1" applyBorder="1" applyAlignment="1">
      <alignment horizontal="center" vertical="center" wrapText="1"/>
    </xf>
    <xf numFmtId="0" fontId="16" fillId="0" borderId="0" xfId="0" applyFont="1" applyAlignment="1">
      <alignment vertical="center"/>
    </xf>
    <xf numFmtId="44" fontId="0" fillId="0" borderId="1" xfId="0" applyNumberFormat="1" applyBorder="1" applyAlignment="1"/>
    <xf numFmtId="44" fontId="16" fillId="0" borderId="1" xfId="0" applyNumberFormat="1" applyFont="1" applyBorder="1" applyAlignment="1">
      <alignment vertical="center"/>
    </xf>
    <xf numFmtId="44" fontId="2" fillId="0" borderId="1" xfId="0" applyNumberFormat="1" applyFont="1" applyFill="1" applyBorder="1" applyProtection="1">
      <protection hidden="1"/>
    </xf>
    <xf numFmtId="0" fontId="8" fillId="0" borderId="0" xfId="0" applyFont="1" applyAlignment="1">
      <alignment wrapText="1"/>
    </xf>
    <xf numFmtId="0" fontId="19" fillId="0" borderId="0" xfId="0" applyFont="1"/>
    <xf numFmtId="0" fontId="5" fillId="0" borderId="0" xfId="0" applyFont="1" applyFill="1" applyBorder="1" applyAlignment="1">
      <alignment horizontal="center" vertical="center"/>
    </xf>
    <xf numFmtId="44" fontId="5" fillId="0" borderId="0" xfId="0" applyNumberFormat="1" applyFont="1" applyFill="1"/>
    <xf numFmtId="3" fontId="7" fillId="0" borderId="0" xfId="0" applyNumberFormat="1" applyFont="1" applyAlignment="1" applyProtection="1">
      <alignment wrapText="1"/>
    </xf>
    <xf numFmtId="3" fontId="2" fillId="0" borderId="0" xfId="0" applyNumberFormat="1" applyFont="1" applyFill="1" applyBorder="1" applyAlignment="1" applyProtection="1">
      <alignment wrapText="1"/>
    </xf>
    <xf numFmtId="0" fontId="14" fillId="0" borderId="0" xfId="0" applyFont="1"/>
    <xf numFmtId="0" fontId="13" fillId="0" borderId="0" xfId="0" applyFont="1"/>
    <xf numFmtId="0" fontId="0" fillId="0" borderId="0" xfId="0" applyAlignment="1">
      <alignment horizontal="left"/>
    </xf>
    <xf numFmtId="0" fontId="5" fillId="0" borderId="0" xfId="0" applyFont="1" applyAlignment="1">
      <alignment horizontal="left"/>
    </xf>
    <xf numFmtId="0" fontId="2" fillId="7" borderId="1" xfId="0" applyFont="1" applyFill="1" applyBorder="1"/>
    <xf numFmtId="9" fontId="0" fillId="7" borderId="1" xfId="0" applyNumberFormat="1" applyFill="1" applyBorder="1"/>
    <xf numFmtId="0" fontId="0" fillId="7" borderId="1" xfId="0" applyFill="1" applyBorder="1"/>
    <xf numFmtId="0" fontId="5" fillId="7" borderId="1" xfId="0" applyFont="1" applyFill="1" applyBorder="1"/>
    <xf numFmtId="0" fontId="2" fillId="3" borderId="1" xfId="0" applyFont="1" applyFill="1" applyBorder="1"/>
    <xf numFmtId="9" fontId="0" fillId="3" borderId="1" xfId="0" applyNumberFormat="1" applyFill="1" applyBorder="1"/>
    <xf numFmtId="0" fontId="0" fillId="3" borderId="1" xfId="0" applyFill="1" applyBorder="1"/>
    <xf numFmtId="0" fontId="0" fillId="3" borderId="1" xfId="0" applyFill="1" applyBorder="1" applyAlignment="1">
      <alignment horizontal="left"/>
    </xf>
    <xf numFmtId="0" fontId="5" fillId="3" borderId="1" xfId="0" applyFont="1" applyFill="1" applyBorder="1" applyAlignment="1">
      <alignment horizontal="left"/>
    </xf>
    <xf numFmtId="0" fontId="2" fillId="9" borderId="1" xfId="0" applyFont="1" applyFill="1" applyBorder="1"/>
    <xf numFmtId="9" fontId="0" fillId="9" borderId="1" xfId="0" applyNumberFormat="1" applyFill="1" applyBorder="1"/>
    <xf numFmtId="0" fontId="0" fillId="9" borderId="1" xfId="0" applyFill="1" applyBorder="1"/>
    <xf numFmtId="0" fontId="0" fillId="9" borderId="1" xfId="0" applyFill="1" applyBorder="1" applyAlignment="1">
      <alignment horizontal="left"/>
    </xf>
    <xf numFmtId="0" fontId="5" fillId="9" borderId="1" xfId="0" applyFont="1" applyFill="1" applyBorder="1" applyAlignment="1">
      <alignment horizontal="left"/>
    </xf>
    <xf numFmtId="0" fontId="2" fillId="10" borderId="1" xfId="0" applyFont="1" applyFill="1" applyBorder="1"/>
    <xf numFmtId="9" fontId="0" fillId="10" borderId="1" xfId="0" applyNumberFormat="1" applyFill="1" applyBorder="1"/>
    <xf numFmtId="0" fontId="0" fillId="10" borderId="1" xfId="0" applyFill="1" applyBorder="1"/>
    <xf numFmtId="0" fontId="5" fillId="10" borderId="1" xfId="0" applyFont="1" applyFill="1" applyBorder="1"/>
    <xf numFmtId="0" fontId="0" fillId="10" borderId="1" xfId="0" applyFill="1" applyBorder="1" applyAlignment="1">
      <alignment horizontal="left"/>
    </xf>
    <xf numFmtId="0" fontId="5" fillId="10" borderId="1" xfId="0" applyFont="1" applyFill="1" applyBorder="1" applyAlignment="1">
      <alignment horizontal="left"/>
    </xf>
    <xf numFmtId="10" fontId="0" fillId="9" borderId="1" xfId="0" applyNumberFormat="1" applyFill="1" applyBorder="1"/>
    <xf numFmtId="10" fontId="0" fillId="10" borderId="1" xfId="0" applyNumberFormat="1" applyFill="1" applyBorder="1"/>
    <xf numFmtId="9" fontId="5" fillId="0" borderId="0" xfId="0" applyNumberFormat="1" applyFont="1" applyFill="1" applyBorder="1" applyProtection="1"/>
    <xf numFmtId="0" fontId="2" fillId="11" borderId="1" xfId="0" applyFont="1" applyFill="1" applyBorder="1" applyAlignment="1">
      <alignment horizontal="left"/>
    </xf>
    <xf numFmtId="10" fontId="0" fillId="11" borderId="1" xfId="0" applyNumberFormat="1" applyFill="1" applyBorder="1"/>
    <xf numFmtId="3" fontId="0" fillId="0" borderId="0" xfId="0" applyNumberFormat="1"/>
    <xf numFmtId="0" fontId="2" fillId="0" borderId="0" xfId="0" applyFont="1" applyAlignment="1">
      <alignment horizontal="right"/>
    </xf>
    <xf numFmtId="0" fontId="5" fillId="12" borderId="0" xfId="0" applyFont="1" applyFill="1"/>
    <xf numFmtId="44" fontId="5" fillId="2" borderId="1" xfId="1" applyFont="1" applyFill="1" applyBorder="1" applyProtection="1">
      <protection locked="0"/>
    </xf>
    <xf numFmtId="44" fontId="5" fillId="2" borderId="3" xfId="1" applyFont="1" applyFill="1" applyBorder="1" applyProtection="1">
      <protection locked="0"/>
    </xf>
    <xf numFmtId="0" fontId="2" fillId="2" borderId="1" xfId="0" applyNumberFormat="1" applyFont="1" applyFill="1" applyBorder="1" applyProtection="1">
      <protection locked="0"/>
    </xf>
    <xf numFmtId="14" fontId="9" fillId="2" borderId="1" xfId="0" applyNumberFormat="1" applyFont="1" applyFill="1" applyBorder="1" applyAlignment="1" applyProtection="1">
      <alignment horizontal="center"/>
      <protection locked="0"/>
    </xf>
    <xf numFmtId="3" fontId="9" fillId="2" borderId="1"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Alignment="1" applyProtection="1">
      <alignment horizontal="center"/>
      <protection locked="0"/>
    </xf>
    <xf numFmtId="1" fontId="5" fillId="2" borderId="4" xfId="0" applyNumberFormat="1" applyFont="1" applyFill="1" applyBorder="1" applyAlignment="1" applyProtection="1">
      <alignment horizontal="center"/>
      <protection locked="0"/>
    </xf>
    <xf numFmtId="168" fontId="5" fillId="2" borderId="1" xfId="1" applyNumberFormat="1" applyFont="1" applyFill="1" applyBorder="1" applyProtection="1">
      <protection locked="0"/>
    </xf>
    <xf numFmtId="3" fontId="5" fillId="2" borderId="1" xfId="0" applyNumberFormat="1" applyFont="1" applyFill="1" applyBorder="1" applyProtection="1">
      <protection locked="0"/>
    </xf>
    <xf numFmtId="1" fontId="5" fillId="2" borderId="1" xfId="0" applyNumberFormat="1" applyFont="1" applyFill="1" applyBorder="1" applyProtection="1">
      <protection locked="0"/>
    </xf>
    <xf numFmtId="166" fontId="5" fillId="2" borderId="1" xfId="0" applyNumberFormat="1" applyFont="1" applyFill="1" applyBorder="1" applyAlignment="1" applyProtection="1">
      <alignment horizontal="center"/>
      <protection locked="0"/>
    </xf>
    <xf numFmtId="0" fontId="1" fillId="0" borderId="0" xfId="0" applyFont="1" applyFill="1"/>
    <xf numFmtId="0" fontId="1" fillId="0" borderId="0" xfId="0" applyFont="1" applyFill="1" applyBorder="1"/>
    <xf numFmtId="0" fontId="0" fillId="7" borderId="1" xfId="0" applyFill="1" applyBorder="1" applyAlignment="1">
      <alignment horizontal="left"/>
    </xf>
    <xf numFmtId="0" fontId="1" fillId="11" borderId="1" xfId="0" applyFont="1" applyFill="1" applyBorder="1" applyAlignment="1">
      <alignment horizontal="left"/>
    </xf>
    <xf numFmtId="1" fontId="1" fillId="2" borderId="1" xfId="0" applyNumberFormat="1" applyFont="1" applyFill="1" applyBorder="1" applyAlignment="1" applyProtection="1">
      <alignment horizontal="center"/>
      <protection locked="0"/>
    </xf>
    <xf numFmtId="0" fontId="0" fillId="9" borderId="30" xfId="0" applyFont="1" applyFill="1" applyBorder="1" applyAlignment="1">
      <alignment horizontal="left"/>
    </xf>
    <xf numFmtId="0" fontId="22" fillId="7" borderId="1" xfId="0" applyFont="1" applyFill="1" applyBorder="1" applyAlignment="1">
      <alignment horizontal="left"/>
    </xf>
    <xf numFmtId="0" fontId="1" fillId="7" borderId="1" xfId="0" applyFont="1" applyFill="1" applyBorder="1" applyAlignment="1">
      <alignment horizontal="left"/>
    </xf>
    <xf numFmtId="0" fontId="1" fillId="10" borderId="1" xfId="0" applyFont="1" applyFill="1" applyBorder="1" applyAlignment="1">
      <alignment horizontal="left"/>
    </xf>
    <xf numFmtId="0" fontId="1" fillId="0" borderId="0" xfId="0" applyFont="1"/>
    <xf numFmtId="0" fontId="0" fillId="0" borderId="34" xfId="0" applyBorder="1"/>
    <xf numFmtId="0" fontId="0" fillId="0" borderId="35" xfId="0" applyBorder="1"/>
    <xf numFmtId="0" fontId="0" fillId="0" borderId="36" xfId="0" applyBorder="1"/>
    <xf numFmtId="3" fontId="2" fillId="13" borderId="0" xfId="0" applyNumberFormat="1" applyFont="1" applyFill="1"/>
    <xf numFmtId="3" fontId="5" fillId="13" borderId="0" xfId="0" applyNumberFormat="1" applyFont="1" applyFill="1"/>
    <xf numFmtId="44" fontId="5" fillId="13" borderId="1" xfId="1" applyFont="1" applyFill="1" applyBorder="1" applyProtection="1">
      <protection hidden="1"/>
    </xf>
    <xf numFmtId="165" fontId="5" fillId="13" borderId="0" xfId="0" applyNumberFormat="1" applyFont="1" applyFill="1"/>
    <xf numFmtId="165" fontId="5" fillId="13" borderId="0" xfId="0" applyNumberFormat="1" applyFont="1" applyFill="1" applyBorder="1" applyAlignment="1">
      <alignment wrapText="1"/>
    </xf>
    <xf numFmtId="165" fontId="5" fillId="13" borderId="0" xfId="0" applyNumberFormat="1" applyFont="1" applyFill="1" applyBorder="1"/>
    <xf numFmtId="0" fontId="2" fillId="13" borderId="1" xfId="0" applyFont="1" applyFill="1" applyBorder="1" applyAlignment="1" applyProtection="1">
      <alignment horizontal="left"/>
    </xf>
    <xf numFmtId="0" fontId="5" fillId="13" borderId="1" xfId="0" applyNumberFormat="1" applyFont="1" applyFill="1" applyBorder="1" applyAlignment="1" applyProtection="1">
      <alignment horizontal="center"/>
    </xf>
    <xf numFmtId="44" fontId="16" fillId="13" borderId="1" xfId="0" applyNumberFormat="1" applyFont="1" applyFill="1" applyBorder="1" applyAlignment="1">
      <alignment vertical="center"/>
    </xf>
    <xf numFmtId="1" fontId="5" fillId="13" borderId="4" xfId="0" applyNumberFormat="1" applyFont="1" applyFill="1" applyBorder="1" applyAlignment="1" applyProtection="1">
      <alignment horizontal="center"/>
    </xf>
    <xf numFmtId="44" fontId="0" fillId="13" borderId="1" xfId="0" applyNumberFormat="1" applyFill="1" applyBorder="1" applyAlignment="1" applyProtection="1"/>
    <xf numFmtId="1" fontId="5" fillId="13" borderId="1" xfId="0" applyNumberFormat="1" applyFont="1" applyFill="1" applyBorder="1" applyAlignment="1" applyProtection="1">
      <alignment horizontal="center"/>
    </xf>
    <xf numFmtId="44" fontId="0" fillId="13" borderId="1" xfId="0" applyNumberFormat="1" applyFill="1" applyBorder="1" applyAlignment="1"/>
    <xf numFmtId="3" fontId="2" fillId="14" borderId="0" xfId="0" applyNumberFormat="1" applyFont="1" applyFill="1"/>
    <xf numFmtId="3" fontId="5" fillId="14" borderId="0" xfId="0" applyNumberFormat="1" applyFont="1" applyFill="1"/>
    <xf numFmtId="44" fontId="5" fillId="14" borderId="1" xfId="1" applyFont="1" applyFill="1" applyBorder="1" applyProtection="1">
      <protection hidden="1"/>
    </xf>
    <xf numFmtId="0" fontId="5" fillId="14" borderId="0" xfId="0" applyFont="1" applyFill="1"/>
    <xf numFmtId="0" fontId="7" fillId="14" borderId="0" xfId="0" applyFont="1" applyFill="1" applyAlignment="1">
      <alignment horizontal="center" vertical="center" wrapText="1"/>
    </xf>
    <xf numFmtId="0" fontId="5" fillId="14" borderId="0" xfId="0" applyFont="1" applyFill="1" applyAlignment="1">
      <alignment horizontal="left" vertical="top"/>
    </xf>
    <xf numFmtId="0" fontId="5" fillId="14" borderId="0" xfId="0" applyFont="1" applyFill="1" applyBorder="1"/>
    <xf numFmtId="165" fontId="5" fillId="14" borderId="0" xfId="0" applyNumberFormat="1" applyFont="1" applyFill="1" applyBorder="1"/>
    <xf numFmtId="3" fontId="5" fillId="14" borderId="0" xfId="0" applyNumberFormat="1" applyFont="1" applyFill="1" applyBorder="1"/>
    <xf numFmtId="44" fontId="2" fillId="14" borderId="1" xfId="0" applyNumberFormat="1" applyFont="1" applyFill="1" applyBorder="1" applyProtection="1">
      <protection hidden="1"/>
    </xf>
    <xf numFmtId="3" fontId="5" fillId="12" borderId="0" xfId="0" applyNumberFormat="1" applyFont="1" applyFill="1" applyBorder="1" applyAlignment="1"/>
    <xf numFmtId="0" fontId="24" fillId="0" borderId="34" xfId="2" applyFont="1" applyBorder="1" applyAlignment="1">
      <alignment horizontal="left" vertical="top" wrapText="1"/>
    </xf>
    <xf numFmtId="0" fontId="12" fillId="0" borderId="35" xfId="0" applyFont="1" applyBorder="1" applyAlignment="1">
      <alignment horizontal="left" vertical="top" wrapText="1"/>
    </xf>
    <xf numFmtId="0" fontId="12" fillId="0" borderId="36" xfId="0" applyFont="1" applyBorder="1" applyAlignment="1">
      <alignment horizontal="left" vertical="top" wrapText="1"/>
    </xf>
    <xf numFmtId="0" fontId="24" fillId="0" borderId="34" xfId="2" applyFont="1" applyBorder="1" applyAlignment="1">
      <alignment vertical="top" wrapText="1"/>
    </xf>
    <xf numFmtId="0" fontId="12" fillId="0" borderId="35" xfId="0" applyFont="1" applyBorder="1" applyAlignment="1">
      <alignment vertical="top" wrapText="1"/>
    </xf>
    <xf numFmtId="0" fontId="12" fillId="0" borderId="36" xfId="0" applyFont="1" applyBorder="1" applyAlignment="1">
      <alignment vertical="top" wrapText="1"/>
    </xf>
    <xf numFmtId="0" fontId="12" fillId="0" borderId="34" xfId="0" applyFont="1" applyBorder="1" applyAlignment="1">
      <alignment vertical="top" wrapText="1"/>
    </xf>
    <xf numFmtId="0" fontId="17" fillId="0" borderId="31" xfId="0" applyFont="1" applyFill="1" applyBorder="1" applyAlignment="1"/>
    <xf numFmtId="0" fontId="0" fillId="0" borderId="32" xfId="0" applyFill="1" applyBorder="1" applyAlignment="1"/>
    <xf numFmtId="0" fontId="0" fillId="0" borderId="33" xfId="0" applyFill="1" applyBorder="1" applyAlignment="1"/>
    <xf numFmtId="0" fontId="25" fillId="0" borderId="37" xfId="0" applyFont="1" applyBorder="1" applyAlignment="1">
      <alignment vertical="top" wrapText="1"/>
    </xf>
    <xf numFmtId="0" fontId="12" fillId="0" borderId="38" xfId="0" applyFont="1" applyBorder="1" applyAlignment="1">
      <alignment vertical="top" wrapText="1"/>
    </xf>
    <xf numFmtId="0" fontId="12" fillId="0" borderId="39" xfId="0" applyFont="1" applyBorder="1" applyAlignment="1">
      <alignment vertical="top" wrapText="1"/>
    </xf>
    <xf numFmtId="0" fontId="12" fillId="0" borderId="34" xfId="0" applyFont="1" applyBorder="1" applyAlignment="1">
      <alignment horizontal="center" vertical="top" wrapText="1"/>
    </xf>
    <xf numFmtId="0" fontId="12" fillId="0" borderId="35" xfId="0" applyFont="1" applyBorder="1" applyAlignment="1">
      <alignment horizontal="center" vertical="top" wrapText="1"/>
    </xf>
    <xf numFmtId="0" fontId="12" fillId="0" borderId="36" xfId="0" applyFont="1" applyBorder="1" applyAlignment="1">
      <alignment horizontal="center" vertical="top" wrapText="1"/>
    </xf>
    <xf numFmtId="0" fontId="8" fillId="0" borderId="0" xfId="0" applyFont="1" applyAlignment="1">
      <alignment wrapText="1"/>
    </xf>
    <xf numFmtId="0" fontId="0" fillId="0" borderId="0" xfId="0" applyAlignment="1">
      <alignment wrapText="1"/>
    </xf>
    <xf numFmtId="0" fontId="1" fillId="2" borderId="24" xfId="0" applyFont="1" applyFill="1" applyBorder="1" applyAlignment="1" applyProtection="1">
      <alignment horizontal="left" vertical="top" wrapText="1"/>
      <protection locked="0"/>
    </xf>
    <xf numFmtId="0" fontId="5" fillId="2" borderId="25" xfId="0" applyFont="1" applyFill="1" applyBorder="1" applyAlignment="1" applyProtection="1">
      <alignment horizontal="left" vertical="top" wrapText="1"/>
      <protection locked="0"/>
    </xf>
    <xf numFmtId="0" fontId="5" fillId="2" borderId="26" xfId="0" applyFont="1" applyFill="1" applyBorder="1" applyAlignment="1" applyProtection="1">
      <alignment horizontal="left" vertical="top" wrapText="1"/>
      <protection locked="0"/>
    </xf>
    <xf numFmtId="0" fontId="5" fillId="2" borderId="27" xfId="0" applyFont="1" applyFill="1" applyBorder="1" applyAlignment="1" applyProtection="1">
      <alignment horizontal="left" vertical="top" wrapText="1"/>
      <protection locked="0"/>
    </xf>
    <xf numFmtId="0" fontId="5" fillId="2" borderId="0" xfId="0" applyFont="1" applyFill="1" applyBorder="1" applyAlignment="1" applyProtection="1">
      <alignment horizontal="left" vertical="top" wrapText="1"/>
      <protection locked="0"/>
    </xf>
    <xf numFmtId="0" fontId="5" fillId="2" borderId="28" xfId="0" applyFont="1" applyFill="1" applyBorder="1" applyAlignment="1" applyProtection="1">
      <alignment horizontal="left" vertical="top" wrapText="1"/>
      <protection locked="0"/>
    </xf>
    <xf numFmtId="0" fontId="5" fillId="2" borderId="22" xfId="0" applyFont="1" applyFill="1" applyBorder="1" applyAlignment="1" applyProtection="1">
      <alignment horizontal="left" vertical="top" wrapText="1"/>
      <protection locked="0"/>
    </xf>
    <xf numFmtId="0" fontId="5" fillId="2" borderId="29" xfId="0" applyFont="1" applyFill="1" applyBorder="1" applyAlignment="1" applyProtection="1">
      <alignment horizontal="left" vertical="top" wrapText="1"/>
      <protection locked="0"/>
    </xf>
    <xf numFmtId="0" fontId="5" fillId="2" borderId="23" xfId="0" applyFont="1" applyFill="1" applyBorder="1" applyAlignment="1" applyProtection="1">
      <alignment horizontal="left" vertical="top" wrapText="1"/>
      <protection locked="0"/>
    </xf>
    <xf numFmtId="0" fontId="4" fillId="0" borderId="0" xfId="0" applyFont="1" applyBorder="1" applyAlignment="1">
      <alignment horizontal="center" vertical="center" wrapText="1"/>
    </xf>
    <xf numFmtId="0" fontId="9" fillId="2" borderId="4" xfId="0"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6" xfId="0" applyFill="1" applyBorder="1" applyAlignment="1" applyProtection="1">
      <alignment horizontal="center"/>
      <protection locked="0"/>
    </xf>
    <xf numFmtId="0" fontId="7" fillId="13" borderId="0" xfId="0" applyFont="1" applyFill="1" applyAlignment="1">
      <alignment horizontal="center" vertical="center"/>
    </xf>
    <xf numFmtId="3" fontId="7" fillId="12" borderId="0" xfId="0" applyNumberFormat="1" applyFont="1" applyFill="1" applyAlignment="1">
      <alignment horizontal="center" vertical="center" wrapText="1"/>
    </xf>
    <xf numFmtId="2" fontId="9" fillId="2" borderId="4" xfId="0" applyNumberFormat="1" applyFont="1" applyFill="1" applyBorder="1" applyAlignment="1" applyProtection="1">
      <alignment horizontal="center"/>
      <protection locked="0"/>
    </xf>
    <xf numFmtId="2" fontId="9" fillId="2" borderId="5" xfId="0" applyNumberFormat="1" applyFont="1" applyFill="1" applyBorder="1" applyAlignment="1" applyProtection="1">
      <alignment horizontal="center"/>
      <protection locked="0"/>
    </xf>
    <xf numFmtId="2" fontId="9" fillId="2" borderId="6" xfId="0" applyNumberFormat="1" applyFont="1" applyFill="1" applyBorder="1" applyAlignment="1" applyProtection="1">
      <alignment horizontal="center"/>
      <protection locked="0"/>
    </xf>
    <xf numFmtId="0" fontId="7" fillId="14" borderId="0" xfId="0" applyFont="1" applyFill="1" applyAlignment="1">
      <alignment horizontal="center" vertical="center" wrapText="1"/>
    </xf>
    <xf numFmtId="0" fontId="9" fillId="2" borderId="5" xfId="0" applyFont="1" applyFill="1" applyBorder="1" applyAlignment="1" applyProtection="1">
      <alignment horizontal="center"/>
      <protection locked="0"/>
    </xf>
    <xf numFmtId="0" fontId="9" fillId="2" borderId="6" xfId="0" applyFont="1" applyFill="1" applyBorder="1" applyAlignment="1" applyProtection="1">
      <alignment horizontal="center"/>
      <protection locked="0"/>
    </xf>
    <xf numFmtId="0" fontId="2" fillId="0" borderId="4" xfId="0" applyFont="1" applyFill="1" applyBorder="1" applyAlignment="1">
      <alignment horizontal="right"/>
    </xf>
    <xf numFmtId="0" fontId="0" fillId="0" borderId="5" xfId="0" applyBorder="1" applyAlignment="1">
      <alignment horizontal="right"/>
    </xf>
    <xf numFmtId="0" fontId="0" fillId="0" borderId="6" xfId="0" applyBorder="1" applyAlignment="1"/>
    <xf numFmtId="0" fontId="5" fillId="0" borderId="22" xfId="0" applyFont="1" applyFill="1" applyBorder="1" applyAlignment="1">
      <alignment horizontal="center" vertical="center" wrapText="1"/>
    </xf>
    <xf numFmtId="0" fontId="0" fillId="0" borderId="23" xfId="0" applyBorder="1" applyAlignment="1">
      <alignment horizontal="center" vertical="center" wrapText="1"/>
    </xf>
    <xf numFmtId="0" fontId="5" fillId="13" borderId="4" xfId="0" applyFont="1" applyFill="1" applyBorder="1" applyAlignment="1" applyProtection="1">
      <alignment horizontal="center"/>
    </xf>
    <xf numFmtId="0" fontId="0" fillId="13" borderId="6" xfId="0" applyFill="1" applyBorder="1" applyAlignment="1" applyProtection="1">
      <alignment horizontal="center"/>
    </xf>
    <xf numFmtId="0" fontId="5" fillId="2" borderId="4" xfId="0" applyFont="1" applyFill="1" applyBorder="1" applyAlignment="1" applyProtection="1">
      <alignment horizontal="center"/>
      <protection locked="0"/>
    </xf>
    <xf numFmtId="0" fontId="1" fillId="2" borderId="4" xfId="0" applyFont="1" applyFill="1" applyBorder="1" applyAlignment="1" applyProtection="1">
      <alignment horizontal="center" wrapText="1"/>
      <protection locked="0"/>
    </xf>
    <xf numFmtId="3" fontId="5" fillId="2" borderId="4" xfId="0" applyNumberFormat="1" applyFont="1" applyFill="1" applyBorder="1" applyAlignment="1" applyProtection="1">
      <protection locked="0"/>
    </xf>
    <xf numFmtId="0" fontId="0" fillId="2" borderId="6" xfId="0" applyFill="1" applyBorder="1" applyAlignment="1" applyProtection="1">
      <protection locked="0"/>
    </xf>
    <xf numFmtId="165" fontId="2" fillId="0" borderId="4"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5" fillId="0" borderId="0" xfId="0" applyFont="1" applyBorder="1" applyAlignment="1">
      <alignment vertical="top" wrapText="1"/>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wrapText="1"/>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CCFFCC"/>
      <color rgb="FFFFCCFF"/>
      <color rgb="FFE1A9DE"/>
      <color rgb="FFBCADCF"/>
      <color rgb="FFFFFF66"/>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485775</xdr:colOff>
      <xdr:row>0</xdr:row>
      <xdr:rowOff>38100</xdr:rowOff>
    </xdr:from>
    <xdr:to>
      <xdr:col>8</xdr:col>
      <xdr:colOff>142875</xdr:colOff>
      <xdr:row>9</xdr:row>
      <xdr:rowOff>38100</xdr:rowOff>
    </xdr:to>
    <xdr:pic>
      <xdr:nvPicPr>
        <xdr:cNvPr id="9224" name="Grafik 7" descr="https://www.uni-hohenheim.de/fileadmin/uni_hohenheim/Intranet_MA/Hochschulkommunikation/Corporate-Design/Logo/Uni-Hohenheim-Logo-Schwarz-D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74046"/>
        <a:stretch>
          <a:fillRect/>
        </a:stretch>
      </xdr:blipFill>
      <xdr:spPr bwMode="auto">
        <a:xfrm>
          <a:off x="7086600" y="38100"/>
          <a:ext cx="2133600"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ni-regensburg.de/forschung/forschungsfoerderung/medien/dfg-schluessel_nutzungsdauer.pdf" TargetMode="External"/><Relationship Id="rId1" Type="http://schemas.openxmlformats.org/officeDocument/2006/relationships/hyperlink" Target="https://www.uni-hohenheim.de/arbeitszei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zoomScale="60" zoomScaleNormal="60" workbookViewId="0">
      <selection activeCell="S3" sqref="S3"/>
    </sheetView>
  </sheetViews>
  <sheetFormatPr baseColWidth="10" defaultRowHeight="12.75" x14ac:dyDescent="0.2"/>
  <cols>
    <col min="3" max="5" width="11.42578125" customWidth="1"/>
    <col min="14" max="14" width="18.42578125" customWidth="1"/>
  </cols>
  <sheetData>
    <row r="1" spans="1:14" ht="21" thickBot="1" x14ac:dyDescent="0.35">
      <c r="A1" s="214" t="s">
        <v>194</v>
      </c>
      <c r="B1" s="215"/>
      <c r="C1" s="215"/>
      <c r="D1" s="215"/>
      <c r="E1" s="215"/>
      <c r="F1" s="215"/>
      <c r="G1" s="215"/>
      <c r="H1" s="215"/>
      <c r="I1" s="215"/>
      <c r="J1" s="215"/>
      <c r="K1" s="215"/>
      <c r="L1" s="215"/>
      <c r="M1" s="215"/>
      <c r="N1" s="216"/>
    </row>
    <row r="2" spans="1:14" ht="13.5" thickBot="1" x14ac:dyDescent="0.25">
      <c r="A2" s="180"/>
      <c r="B2" s="181"/>
      <c r="C2" s="181"/>
      <c r="D2" s="181"/>
      <c r="E2" s="181"/>
      <c r="F2" s="181"/>
      <c r="G2" s="181"/>
      <c r="H2" s="181"/>
      <c r="I2" s="181"/>
      <c r="J2" s="181"/>
      <c r="K2" s="181"/>
      <c r="L2" s="181"/>
      <c r="M2" s="181"/>
      <c r="N2" s="182"/>
    </row>
    <row r="3" spans="1:14" ht="159" customHeight="1" thickBot="1" x14ac:dyDescent="0.25">
      <c r="A3" s="213" t="s">
        <v>269</v>
      </c>
      <c r="B3" s="211"/>
      <c r="C3" s="211"/>
      <c r="D3" s="211"/>
      <c r="E3" s="211"/>
      <c r="F3" s="211"/>
      <c r="G3" s="211"/>
      <c r="H3" s="211"/>
      <c r="I3" s="211"/>
      <c r="J3" s="211"/>
      <c r="K3" s="211"/>
      <c r="L3" s="211"/>
      <c r="M3" s="211"/>
      <c r="N3" s="212"/>
    </row>
    <row r="4" spans="1:14" ht="20.100000000000001" customHeight="1" thickBot="1" x14ac:dyDescent="0.25">
      <c r="A4" s="220"/>
      <c r="B4" s="221"/>
      <c r="C4" s="221"/>
      <c r="D4" s="221"/>
      <c r="E4" s="221"/>
      <c r="F4" s="221"/>
      <c r="G4" s="221"/>
      <c r="H4" s="221"/>
      <c r="I4" s="221"/>
      <c r="J4" s="221"/>
      <c r="K4" s="221"/>
      <c r="L4" s="221"/>
      <c r="M4" s="221"/>
      <c r="N4" s="222"/>
    </row>
    <row r="5" spans="1:14" ht="54" customHeight="1" thickBot="1" x14ac:dyDescent="0.25">
      <c r="A5" s="213" t="s">
        <v>268</v>
      </c>
      <c r="B5" s="211"/>
      <c r="C5" s="211"/>
      <c r="D5" s="211"/>
      <c r="E5" s="211"/>
      <c r="F5" s="211"/>
      <c r="G5" s="211"/>
      <c r="H5" s="211"/>
      <c r="I5" s="211"/>
      <c r="J5" s="211"/>
      <c r="K5" s="211"/>
      <c r="L5" s="211"/>
      <c r="M5" s="211"/>
      <c r="N5" s="212"/>
    </row>
    <row r="6" spans="1:14" ht="20.100000000000001" customHeight="1" thickBot="1" x14ac:dyDescent="0.25">
      <c r="A6" s="220"/>
      <c r="B6" s="221"/>
      <c r="C6" s="221"/>
      <c r="D6" s="221"/>
      <c r="E6" s="221"/>
      <c r="F6" s="221"/>
      <c r="G6" s="221"/>
      <c r="H6" s="221"/>
      <c r="I6" s="221"/>
      <c r="J6" s="221"/>
      <c r="K6" s="221"/>
      <c r="L6" s="221"/>
      <c r="M6" s="221"/>
      <c r="N6" s="222"/>
    </row>
    <row r="7" spans="1:14" ht="52.5" customHeight="1" thickBot="1" x14ac:dyDescent="0.25">
      <c r="A7" s="213" t="s">
        <v>258</v>
      </c>
      <c r="B7" s="211"/>
      <c r="C7" s="211"/>
      <c r="D7" s="211"/>
      <c r="E7" s="211"/>
      <c r="F7" s="211"/>
      <c r="G7" s="211"/>
      <c r="H7" s="211"/>
      <c r="I7" s="211"/>
      <c r="J7" s="211"/>
      <c r="K7" s="211"/>
      <c r="L7" s="211"/>
      <c r="M7" s="211"/>
      <c r="N7" s="212"/>
    </row>
    <row r="8" spans="1:14" ht="20.100000000000001" customHeight="1" thickBot="1" x14ac:dyDescent="0.25">
      <c r="A8" s="220"/>
      <c r="B8" s="221"/>
      <c r="C8" s="221"/>
      <c r="D8" s="221"/>
      <c r="E8" s="221"/>
      <c r="F8" s="221"/>
      <c r="G8" s="221"/>
      <c r="H8" s="221"/>
      <c r="I8" s="221"/>
      <c r="J8" s="221"/>
      <c r="K8" s="221"/>
      <c r="L8" s="221"/>
      <c r="M8" s="221"/>
      <c r="N8" s="222"/>
    </row>
    <row r="9" spans="1:14" ht="35.25" customHeight="1" thickBot="1" x14ac:dyDescent="0.25">
      <c r="A9" s="213" t="s">
        <v>261</v>
      </c>
      <c r="B9" s="211"/>
      <c r="C9" s="211"/>
      <c r="D9" s="211"/>
      <c r="E9" s="211"/>
      <c r="F9" s="211"/>
      <c r="G9" s="211"/>
      <c r="H9" s="211"/>
      <c r="I9" s="211"/>
      <c r="J9" s="211"/>
      <c r="K9" s="211"/>
      <c r="L9" s="211"/>
      <c r="M9" s="211"/>
      <c r="N9" s="212"/>
    </row>
    <row r="10" spans="1:14" ht="20.100000000000001" customHeight="1" thickBot="1" x14ac:dyDescent="0.25">
      <c r="A10" s="220"/>
      <c r="B10" s="221"/>
      <c r="C10" s="221"/>
      <c r="D10" s="221"/>
      <c r="E10" s="221"/>
      <c r="F10" s="221"/>
      <c r="G10" s="221"/>
      <c r="H10" s="221"/>
      <c r="I10" s="221"/>
      <c r="J10" s="221"/>
      <c r="K10" s="221"/>
      <c r="L10" s="221"/>
      <c r="M10" s="221"/>
      <c r="N10" s="222"/>
    </row>
    <row r="11" spans="1:14" ht="154.5" customHeight="1" thickBot="1" x14ac:dyDescent="0.25">
      <c r="A11" s="213" t="s">
        <v>260</v>
      </c>
      <c r="B11" s="211"/>
      <c r="C11" s="211"/>
      <c r="D11" s="211"/>
      <c r="E11" s="211"/>
      <c r="F11" s="211"/>
      <c r="G11" s="211"/>
      <c r="H11" s="211"/>
      <c r="I11" s="211"/>
      <c r="J11" s="211"/>
      <c r="K11" s="211"/>
      <c r="L11" s="211"/>
      <c r="M11" s="211"/>
      <c r="N11" s="212"/>
    </row>
    <row r="12" spans="1:14" ht="22.5" customHeight="1" thickBot="1" x14ac:dyDescent="0.25">
      <c r="A12" s="207" t="s">
        <v>259</v>
      </c>
      <c r="B12" s="208"/>
      <c r="C12" s="208"/>
      <c r="D12" s="208"/>
      <c r="E12" s="208"/>
      <c r="F12" s="208"/>
      <c r="G12" s="208"/>
      <c r="H12" s="208"/>
      <c r="I12" s="208"/>
      <c r="J12" s="208"/>
      <c r="K12" s="208"/>
      <c r="L12" s="208"/>
      <c r="M12" s="208"/>
      <c r="N12" s="209"/>
    </row>
    <row r="13" spans="1:14" ht="20.100000000000001" customHeight="1" thickBot="1" x14ac:dyDescent="0.25">
      <c r="A13" s="220"/>
      <c r="B13" s="221"/>
      <c r="C13" s="221"/>
      <c r="D13" s="221"/>
      <c r="E13" s="221"/>
      <c r="F13" s="221"/>
      <c r="G13" s="221"/>
      <c r="H13" s="221"/>
      <c r="I13" s="221"/>
      <c r="J13" s="221"/>
      <c r="K13" s="221"/>
      <c r="L13" s="221"/>
      <c r="M13" s="221"/>
      <c r="N13" s="222"/>
    </row>
    <row r="14" spans="1:14" ht="91.5" customHeight="1" thickBot="1" x14ac:dyDescent="0.25">
      <c r="A14" s="213" t="s">
        <v>264</v>
      </c>
      <c r="B14" s="211"/>
      <c r="C14" s="211"/>
      <c r="D14" s="211"/>
      <c r="E14" s="211"/>
      <c r="F14" s="211"/>
      <c r="G14" s="211"/>
      <c r="H14" s="211"/>
      <c r="I14" s="211"/>
      <c r="J14" s="211"/>
      <c r="K14" s="211"/>
      <c r="L14" s="211"/>
      <c r="M14" s="211"/>
      <c r="N14" s="212"/>
    </row>
    <row r="15" spans="1:14" ht="19.5" customHeight="1" thickBot="1" x14ac:dyDescent="0.25">
      <c r="A15" s="210" t="s">
        <v>262</v>
      </c>
      <c r="B15" s="211"/>
      <c r="C15" s="211"/>
      <c r="D15" s="211"/>
      <c r="E15" s="211"/>
      <c r="F15" s="211"/>
      <c r="G15" s="211"/>
      <c r="H15" s="211"/>
      <c r="I15" s="211"/>
      <c r="J15" s="211"/>
      <c r="K15" s="211"/>
      <c r="L15" s="211"/>
      <c r="M15" s="211"/>
      <c r="N15" s="212"/>
    </row>
    <row r="16" spans="1:14" ht="93" customHeight="1" thickBot="1" x14ac:dyDescent="0.25">
      <c r="A16" s="213" t="s">
        <v>263</v>
      </c>
      <c r="B16" s="211"/>
      <c r="C16" s="211"/>
      <c r="D16" s="211"/>
      <c r="E16" s="211"/>
      <c r="F16" s="211"/>
      <c r="G16" s="211"/>
      <c r="H16" s="211"/>
      <c r="I16" s="211"/>
      <c r="J16" s="211"/>
      <c r="K16" s="211"/>
      <c r="L16" s="211"/>
      <c r="M16" s="211"/>
      <c r="N16" s="212"/>
    </row>
    <row r="17" spans="1:14" ht="20.100000000000001" customHeight="1" thickBot="1" x14ac:dyDescent="0.25">
      <c r="A17" s="220"/>
      <c r="B17" s="221"/>
      <c r="C17" s="221"/>
      <c r="D17" s="221"/>
      <c r="E17" s="221"/>
      <c r="F17" s="221"/>
      <c r="G17" s="221"/>
      <c r="H17" s="221"/>
      <c r="I17" s="221"/>
      <c r="J17" s="221"/>
      <c r="K17" s="221"/>
      <c r="L17" s="221"/>
      <c r="M17" s="221"/>
      <c r="N17" s="222"/>
    </row>
    <row r="18" spans="1:14" ht="126.75" customHeight="1" thickBot="1" x14ac:dyDescent="0.25">
      <c r="A18" s="213" t="s">
        <v>267</v>
      </c>
      <c r="B18" s="211"/>
      <c r="C18" s="211"/>
      <c r="D18" s="211"/>
      <c r="E18" s="211"/>
      <c r="F18" s="211"/>
      <c r="G18" s="211"/>
      <c r="H18" s="211"/>
      <c r="I18" s="211"/>
      <c r="J18" s="211"/>
      <c r="K18" s="211"/>
      <c r="L18" s="211"/>
      <c r="M18" s="211"/>
      <c r="N18" s="212"/>
    </row>
    <row r="19" spans="1:14" ht="20.100000000000001" customHeight="1" thickBot="1" x14ac:dyDescent="0.25">
      <c r="A19" s="220"/>
      <c r="B19" s="221"/>
      <c r="C19" s="221"/>
      <c r="D19" s="221"/>
      <c r="E19" s="221"/>
      <c r="F19" s="221"/>
      <c r="G19" s="221"/>
      <c r="H19" s="221"/>
      <c r="I19" s="221"/>
      <c r="J19" s="221"/>
      <c r="K19" s="221"/>
      <c r="L19" s="221"/>
      <c r="M19" s="221"/>
      <c r="N19" s="222"/>
    </row>
    <row r="20" spans="1:14" ht="114" customHeight="1" thickBot="1" x14ac:dyDescent="0.25">
      <c r="A20" s="213" t="s">
        <v>270</v>
      </c>
      <c r="B20" s="211"/>
      <c r="C20" s="211"/>
      <c r="D20" s="211"/>
      <c r="E20" s="211"/>
      <c r="F20" s="211"/>
      <c r="G20" s="211"/>
      <c r="H20" s="211"/>
      <c r="I20" s="211"/>
      <c r="J20" s="211"/>
      <c r="K20" s="211"/>
      <c r="L20" s="211"/>
      <c r="M20" s="211"/>
      <c r="N20" s="212"/>
    </row>
    <row r="21" spans="1:14" ht="20.100000000000001" customHeight="1" thickBot="1" x14ac:dyDescent="0.25">
      <c r="A21" s="220"/>
      <c r="B21" s="221"/>
      <c r="C21" s="221"/>
      <c r="D21" s="221"/>
      <c r="E21" s="221"/>
      <c r="F21" s="221"/>
      <c r="G21" s="221"/>
      <c r="H21" s="221"/>
      <c r="I21" s="221"/>
      <c r="J21" s="221"/>
      <c r="K21" s="221"/>
      <c r="L21" s="221"/>
      <c r="M21" s="221"/>
      <c r="N21" s="222"/>
    </row>
    <row r="22" spans="1:14" ht="69.75" customHeight="1" thickBot="1" x14ac:dyDescent="0.25">
      <c r="A22" s="213" t="s">
        <v>266</v>
      </c>
      <c r="B22" s="211"/>
      <c r="C22" s="211"/>
      <c r="D22" s="211"/>
      <c r="E22" s="211"/>
      <c r="F22" s="211"/>
      <c r="G22" s="211"/>
      <c r="H22" s="211"/>
      <c r="I22" s="211"/>
      <c r="J22" s="211"/>
      <c r="K22" s="211"/>
      <c r="L22" s="211"/>
      <c r="M22" s="211"/>
      <c r="N22" s="212"/>
    </row>
    <row r="23" spans="1:14" ht="20.100000000000001" customHeight="1" thickBot="1" x14ac:dyDescent="0.25">
      <c r="A23" s="220"/>
      <c r="B23" s="221"/>
      <c r="C23" s="221"/>
      <c r="D23" s="221"/>
      <c r="E23" s="221"/>
      <c r="F23" s="221"/>
      <c r="G23" s="221"/>
      <c r="H23" s="221"/>
      <c r="I23" s="221"/>
      <c r="J23" s="221"/>
      <c r="K23" s="221"/>
      <c r="L23" s="221"/>
      <c r="M23" s="221"/>
      <c r="N23" s="222"/>
    </row>
    <row r="24" spans="1:14" ht="57.75" customHeight="1" thickBot="1" x14ac:dyDescent="0.25">
      <c r="A24" s="217" t="s">
        <v>265</v>
      </c>
      <c r="B24" s="218"/>
      <c r="C24" s="218"/>
      <c r="D24" s="218"/>
      <c r="E24" s="218"/>
      <c r="F24" s="218"/>
      <c r="G24" s="218"/>
      <c r="H24" s="218"/>
      <c r="I24" s="218"/>
      <c r="J24" s="218"/>
      <c r="K24" s="218"/>
      <c r="L24" s="218"/>
      <c r="M24" s="218"/>
      <c r="N24" s="219"/>
    </row>
  </sheetData>
  <sheetProtection algorithmName="SHA-512" hashValue="5GBDogKMKQvUMIdYwZzd3wh00WEEhTxz1KG0aKPsZ5NtPDGf90lyP7hS/ACQw4RrCeMotU2eFZ5kXGIpnGmNRg==" saltValue="rceUzidv4qJxLzxwpeKA5Q==" spinCount="100000" sheet="1" objects="1" scenarios="1"/>
  <mergeCells count="23">
    <mergeCell ref="A18:N18"/>
    <mergeCell ref="A20:N20"/>
    <mergeCell ref="A22:N22"/>
    <mergeCell ref="A24:N24"/>
    <mergeCell ref="A3:N3"/>
    <mergeCell ref="A4:N4"/>
    <mergeCell ref="A6:N6"/>
    <mergeCell ref="A8:N8"/>
    <mergeCell ref="A10:N10"/>
    <mergeCell ref="A13:N13"/>
    <mergeCell ref="A17:N17"/>
    <mergeCell ref="A19:N19"/>
    <mergeCell ref="A21:N21"/>
    <mergeCell ref="A23:N23"/>
    <mergeCell ref="A11:N11"/>
    <mergeCell ref="A14:N14"/>
    <mergeCell ref="A12:N12"/>
    <mergeCell ref="A15:N15"/>
    <mergeCell ref="A16:N16"/>
    <mergeCell ref="A1:N1"/>
    <mergeCell ref="A5:N5"/>
    <mergeCell ref="A9:N9"/>
    <mergeCell ref="A7:N7"/>
  </mergeCells>
  <hyperlinks>
    <hyperlink ref="A12" r:id="rId1"/>
    <hyperlink ref="A15" r:id="rId2"/>
  </hyperlinks>
  <pageMargins left="0.70866141732283472" right="0.70866141732283472" top="0.78740157480314965" bottom="0.78740157480314965" header="0.31496062992125984" footer="0.31496062992125984"/>
  <pageSetup paperSize="9" scale="53" fitToHeight="0" orientation="portrait"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24"/>
  <sheetViews>
    <sheetView workbookViewId="0">
      <selection activeCell="A12" sqref="A12"/>
    </sheetView>
  </sheetViews>
  <sheetFormatPr baseColWidth="10" defaultRowHeight="12.75" x14ac:dyDescent="0.2"/>
  <cols>
    <col min="1" max="1" width="27.42578125" style="61" customWidth="1"/>
    <col min="2" max="2" width="15.7109375" style="64" customWidth="1"/>
    <col min="3" max="3" width="15.140625" style="61" customWidth="1"/>
    <col min="4" max="4" width="14.85546875" style="61" customWidth="1"/>
    <col min="5" max="5" width="11.42578125" style="61"/>
    <col min="6" max="6" width="14.140625" style="61" customWidth="1"/>
    <col min="7" max="8" width="11.42578125" style="61"/>
    <col min="9" max="9" width="11.42578125" style="61" customWidth="1"/>
    <col min="10" max="10" width="26.140625" style="61" customWidth="1"/>
    <col min="11" max="11" width="11.42578125" style="61"/>
    <col min="12" max="12" width="11.42578125" style="61" customWidth="1"/>
    <col min="13" max="16384" width="11.42578125" style="61"/>
  </cols>
  <sheetData>
    <row r="1" spans="1:10" ht="18" x14ac:dyDescent="0.25">
      <c r="A1" s="70" t="s">
        <v>40</v>
      </c>
    </row>
    <row r="2" spans="1:10" ht="18" x14ac:dyDescent="0.25">
      <c r="A2" s="70"/>
    </row>
    <row r="3" spans="1:10" ht="18" x14ac:dyDescent="0.25">
      <c r="A3" s="70"/>
    </row>
    <row r="4" spans="1:10" ht="13.5" thickBot="1" x14ac:dyDescent="0.25"/>
    <row r="5" spans="1:10" s="60" customFormat="1" ht="93" thickBot="1" x14ac:dyDescent="0.25">
      <c r="A5" s="68" t="s">
        <v>38</v>
      </c>
      <c r="B5" s="69" t="s">
        <v>37</v>
      </c>
      <c r="C5" s="71" t="s">
        <v>41</v>
      </c>
      <c r="D5" s="71" t="s">
        <v>39</v>
      </c>
      <c r="H5" s="102" t="s">
        <v>33</v>
      </c>
      <c r="I5" s="103" t="s">
        <v>28</v>
      </c>
      <c r="J5" s="104" t="s">
        <v>34</v>
      </c>
    </row>
    <row r="6" spans="1:10" ht="22.5" x14ac:dyDescent="0.2">
      <c r="A6" s="82" t="s">
        <v>42</v>
      </c>
      <c r="B6" s="86">
        <v>46961</v>
      </c>
      <c r="C6" s="95">
        <f t="shared" ref="C6:C13" si="0">B6/1689</f>
        <v>27.804026050917702</v>
      </c>
      <c r="D6" s="83">
        <v>2</v>
      </c>
      <c r="H6" s="112">
        <v>1</v>
      </c>
      <c r="I6" s="105" t="s">
        <v>29</v>
      </c>
      <c r="J6" s="106">
        <v>40382</v>
      </c>
    </row>
    <row r="7" spans="1:10" ht="15" x14ac:dyDescent="0.2">
      <c r="A7" s="77" t="s">
        <v>44</v>
      </c>
      <c r="B7" s="87">
        <v>54386</v>
      </c>
      <c r="C7" s="96">
        <f t="shared" si="0"/>
        <v>32.200118413262288</v>
      </c>
      <c r="D7" s="78">
        <v>3</v>
      </c>
      <c r="E7" s="62"/>
      <c r="F7" s="63"/>
      <c r="H7" s="113">
        <v>2</v>
      </c>
      <c r="I7" s="107" t="s">
        <v>30</v>
      </c>
      <c r="J7" s="108">
        <v>46961</v>
      </c>
    </row>
    <row r="8" spans="1:10" ht="22.5" x14ac:dyDescent="0.2">
      <c r="A8" s="79" t="s">
        <v>45</v>
      </c>
      <c r="B8" s="88">
        <v>62540</v>
      </c>
      <c r="C8" s="97">
        <f t="shared" si="0"/>
        <v>37.027827116637063</v>
      </c>
      <c r="D8" s="76">
        <v>6</v>
      </c>
      <c r="H8" s="113">
        <v>3</v>
      </c>
      <c r="I8" s="107" t="s">
        <v>31</v>
      </c>
      <c r="J8" s="108">
        <v>54386</v>
      </c>
    </row>
    <row r="9" spans="1:10" ht="31.5" customHeight="1" x14ac:dyDescent="0.2">
      <c r="A9" s="79" t="s">
        <v>46</v>
      </c>
      <c r="B9" s="88">
        <v>62540</v>
      </c>
      <c r="C9" s="97">
        <f t="shared" si="0"/>
        <v>37.027827116637063</v>
      </c>
      <c r="D9" s="76">
        <v>6</v>
      </c>
      <c r="H9" s="113">
        <v>4</v>
      </c>
      <c r="I9" s="107" t="s">
        <v>35</v>
      </c>
      <c r="J9" s="108">
        <v>91959</v>
      </c>
    </row>
    <row r="10" spans="1:10" ht="32.25" customHeight="1" x14ac:dyDescent="0.2">
      <c r="A10" s="80" t="s">
        <v>47</v>
      </c>
      <c r="B10" s="89">
        <v>91959</v>
      </c>
      <c r="C10" s="98">
        <f t="shared" si="0"/>
        <v>54.445825932504441</v>
      </c>
      <c r="D10" s="81">
        <v>4</v>
      </c>
      <c r="H10" s="113">
        <v>5</v>
      </c>
      <c r="I10" s="107" t="s">
        <v>36</v>
      </c>
      <c r="J10" s="109">
        <v>125946</v>
      </c>
    </row>
    <row r="11" spans="1:10" ht="15.75" thickBot="1" x14ac:dyDescent="0.25">
      <c r="A11" s="84" t="s">
        <v>48</v>
      </c>
      <c r="B11" s="90">
        <v>91959</v>
      </c>
      <c r="C11" s="99">
        <f t="shared" si="0"/>
        <v>54.445825932504441</v>
      </c>
      <c r="D11" s="85">
        <v>4</v>
      </c>
      <c r="H11" s="114">
        <v>6</v>
      </c>
      <c r="I11" s="110" t="s">
        <v>32</v>
      </c>
      <c r="J11" s="111">
        <v>62540</v>
      </c>
    </row>
    <row r="12" spans="1:10" ht="15" x14ac:dyDescent="0.2">
      <c r="A12" s="73" t="s">
        <v>52</v>
      </c>
      <c r="B12" s="91">
        <v>91959</v>
      </c>
      <c r="C12" s="100">
        <f t="shared" si="0"/>
        <v>54.445825932504441</v>
      </c>
      <c r="D12" s="72">
        <v>4</v>
      </c>
    </row>
    <row r="13" spans="1:10" ht="15.75" thickBot="1" x14ac:dyDescent="0.25">
      <c r="A13" s="74" t="s">
        <v>43</v>
      </c>
      <c r="B13" s="92">
        <v>125946</v>
      </c>
      <c r="C13" s="101">
        <f t="shared" si="0"/>
        <v>74.568383658969807</v>
      </c>
      <c r="D13" s="75">
        <v>5</v>
      </c>
    </row>
    <row r="14" spans="1:10" ht="15" x14ac:dyDescent="0.2">
      <c r="A14" s="65"/>
      <c r="B14" s="66"/>
      <c r="C14" s="67"/>
    </row>
    <row r="15" spans="1:10" ht="15" x14ac:dyDescent="0.2">
      <c r="A15" s="65"/>
      <c r="B15" s="66"/>
      <c r="C15" s="65"/>
    </row>
    <row r="17" spans="1:1" ht="49.5" customHeight="1" x14ac:dyDescent="0.2">
      <c r="A17" s="116"/>
    </row>
    <row r="21" spans="1:1" ht="29.25" customHeight="1" x14ac:dyDescent="0.2"/>
    <row r="24" spans="1:1" ht="12.75" customHeight="1" x14ac:dyDescent="0.2"/>
  </sheetData>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4"/>
  <sheetViews>
    <sheetView topLeftCell="A7" workbookViewId="0">
      <selection activeCell="D86" sqref="D86"/>
    </sheetView>
  </sheetViews>
  <sheetFormatPr baseColWidth="10" defaultRowHeight="12.75" x14ac:dyDescent="0.2"/>
  <cols>
    <col min="1" max="1" width="35.7109375" customWidth="1"/>
    <col min="2" max="2" width="17.42578125" customWidth="1"/>
  </cols>
  <sheetData>
    <row r="1" spans="1:2" ht="18" x14ac:dyDescent="0.25">
      <c r="A1" s="126" t="s">
        <v>60</v>
      </c>
    </row>
    <row r="4" spans="1:2" ht="15.75" x14ac:dyDescent="0.25">
      <c r="A4" s="127" t="s">
        <v>61</v>
      </c>
      <c r="B4" s="127" t="s">
        <v>62</v>
      </c>
    </row>
    <row r="7" spans="1:2" x14ac:dyDescent="0.2">
      <c r="A7" s="130" t="s">
        <v>63</v>
      </c>
      <c r="B7" s="131">
        <v>0.82</v>
      </c>
    </row>
    <row r="8" spans="1:2" x14ac:dyDescent="0.2">
      <c r="A8" s="132"/>
      <c r="B8" s="132"/>
    </row>
    <row r="9" spans="1:2" x14ac:dyDescent="0.2">
      <c r="A9" s="133" t="s">
        <v>67</v>
      </c>
      <c r="B9" s="131">
        <v>0.82</v>
      </c>
    </row>
    <row r="10" spans="1:2" x14ac:dyDescent="0.2">
      <c r="A10" s="133" t="s">
        <v>68</v>
      </c>
      <c r="B10" s="131">
        <v>0.82</v>
      </c>
    </row>
    <row r="11" spans="1:2" x14ac:dyDescent="0.2">
      <c r="A11" s="133" t="s">
        <v>69</v>
      </c>
      <c r="B11" s="131">
        <v>0.82</v>
      </c>
    </row>
    <row r="12" spans="1:2" x14ac:dyDescent="0.2">
      <c r="A12" s="133" t="s">
        <v>70</v>
      </c>
      <c r="B12" s="131">
        <v>0.82</v>
      </c>
    </row>
    <row r="13" spans="1:2" x14ac:dyDescent="0.2">
      <c r="A13" s="133" t="s">
        <v>71</v>
      </c>
      <c r="B13" s="131">
        <v>0.82</v>
      </c>
    </row>
    <row r="14" spans="1:2" x14ac:dyDescent="0.2">
      <c r="A14" s="133" t="s">
        <v>72</v>
      </c>
      <c r="B14" s="131">
        <v>0.82</v>
      </c>
    </row>
    <row r="17" spans="1:2" x14ac:dyDescent="0.2">
      <c r="A17" s="134" t="s">
        <v>64</v>
      </c>
      <c r="B17" s="135">
        <v>0.7</v>
      </c>
    </row>
    <row r="18" spans="1:2" x14ac:dyDescent="0.2">
      <c r="A18" s="136"/>
      <c r="B18" s="136"/>
    </row>
    <row r="19" spans="1:2" x14ac:dyDescent="0.2">
      <c r="A19" s="137">
        <v>110</v>
      </c>
      <c r="B19" s="135">
        <v>0.7</v>
      </c>
    </row>
    <row r="20" spans="1:2" x14ac:dyDescent="0.2">
      <c r="A20" s="138" t="s">
        <v>73</v>
      </c>
      <c r="B20" s="135">
        <v>0.7</v>
      </c>
    </row>
    <row r="21" spans="1:2" x14ac:dyDescent="0.2">
      <c r="A21" s="138" t="s">
        <v>74</v>
      </c>
      <c r="B21" s="135">
        <v>0.7</v>
      </c>
    </row>
    <row r="22" spans="1:2" x14ac:dyDescent="0.2">
      <c r="A22" s="138" t="s">
        <v>75</v>
      </c>
      <c r="B22" s="135">
        <v>0.7</v>
      </c>
    </row>
    <row r="23" spans="1:2" x14ac:dyDescent="0.2">
      <c r="A23" s="138" t="s">
        <v>76</v>
      </c>
      <c r="B23" s="135">
        <v>0.7</v>
      </c>
    </row>
    <row r="24" spans="1:2" x14ac:dyDescent="0.2">
      <c r="A24" s="138" t="s">
        <v>77</v>
      </c>
      <c r="B24" s="135">
        <v>0.7</v>
      </c>
    </row>
    <row r="25" spans="1:2" x14ac:dyDescent="0.2">
      <c r="A25" s="138" t="s">
        <v>78</v>
      </c>
      <c r="B25" s="135">
        <v>0.7</v>
      </c>
    </row>
    <row r="26" spans="1:2" x14ac:dyDescent="0.2">
      <c r="A26" s="138" t="s">
        <v>79</v>
      </c>
      <c r="B26" s="135">
        <v>0.7</v>
      </c>
    </row>
    <row r="27" spans="1:2" x14ac:dyDescent="0.2">
      <c r="A27" s="138" t="s">
        <v>80</v>
      </c>
      <c r="B27" s="135">
        <v>0.7</v>
      </c>
    </row>
    <row r="28" spans="1:2" x14ac:dyDescent="0.2">
      <c r="A28" s="138" t="s">
        <v>81</v>
      </c>
      <c r="B28" s="135">
        <v>0.7</v>
      </c>
    </row>
    <row r="29" spans="1:2" x14ac:dyDescent="0.2">
      <c r="A29" s="138" t="s">
        <v>82</v>
      </c>
      <c r="B29" s="135">
        <v>0.7</v>
      </c>
    </row>
    <row r="30" spans="1:2" x14ac:dyDescent="0.2">
      <c r="A30" s="138" t="s">
        <v>83</v>
      </c>
      <c r="B30" s="135">
        <v>0.7</v>
      </c>
    </row>
    <row r="31" spans="1:2" x14ac:dyDescent="0.2">
      <c r="A31" s="138" t="s">
        <v>84</v>
      </c>
      <c r="B31" s="135">
        <v>0.7</v>
      </c>
    </row>
    <row r="32" spans="1:2" x14ac:dyDescent="0.2">
      <c r="A32" s="138" t="s">
        <v>85</v>
      </c>
      <c r="B32" s="135">
        <v>0.7</v>
      </c>
    </row>
    <row r="33" spans="1:2" x14ac:dyDescent="0.2">
      <c r="A33" s="138" t="s">
        <v>86</v>
      </c>
      <c r="B33" s="135">
        <v>0.7</v>
      </c>
    </row>
    <row r="34" spans="1:2" x14ac:dyDescent="0.2">
      <c r="A34" s="138" t="s">
        <v>87</v>
      </c>
      <c r="B34" s="135">
        <v>0.7</v>
      </c>
    </row>
    <row r="35" spans="1:2" x14ac:dyDescent="0.2">
      <c r="A35" s="138" t="s">
        <v>88</v>
      </c>
      <c r="B35" s="135">
        <v>0.7</v>
      </c>
    </row>
    <row r="36" spans="1:2" x14ac:dyDescent="0.2">
      <c r="A36" s="138" t="s">
        <v>89</v>
      </c>
      <c r="B36" s="135">
        <v>0.7</v>
      </c>
    </row>
    <row r="37" spans="1:2" x14ac:dyDescent="0.2">
      <c r="A37" s="138" t="s">
        <v>90</v>
      </c>
      <c r="B37" s="135">
        <v>0.7</v>
      </c>
    </row>
    <row r="38" spans="1:2" x14ac:dyDescent="0.2">
      <c r="A38" s="138" t="s">
        <v>91</v>
      </c>
      <c r="B38" s="135">
        <v>0.7</v>
      </c>
    </row>
    <row r="39" spans="1:2" x14ac:dyDescent="0.2">
      <c r="A39" s="138" t="s">
        <v>92</v>
      </c>
      <c r="B39" s="135">
        <v>0.7</v>
      </c>
    </row>
    <row r="40" spans="1:2" x14ac:dyDescent="0.2">
      <c r="A40" s="138" t="s">
        <v>93</v>
      </c>
      <c r="B40" s="135">
        <v>0.7</v>
      </c>
    </row>
    <row r="41" spans="1:2" x14ac:dyDescent="0.2">
      <c r="A41" s="138" t="s">
        <v>94</v>
      </c>
      <c r="B41" s="135">
        <v>0.7</v>
      </c>
    </row>
    <row r="42" spans="1:2" x14ac:dyDescent="0.2">
      <c r="A42" s="138" t="s">
        <v>95</v>
      </c>
      <c r="B42" s="135">
        <v>0.7</v>
      </c>
    </row>
    <row r="43" spans="1:2" x14ac:dyDescent="0.2">
      <c r="A43" s="138" t="s">
        <v>96</v>
      </c>
      <c r="B43" s="135">
        <v>0.7</v>
      </c>
    </row>
    <row r="44" spans="1:2" x14ac:dyDescent="0.2">
      <c r="A44" s="138" t="s">
        <v>97</v>
      </c>
      <c r="B44" s="135">
        <v>0.7</v>
      </c>
    </row>
    <row r="45" spans="1:2" x14ac:dyDescent="0.2">
      <c r="A45" s="138" t="s">
        <v>98</v>
      </c>
      <c r="B45" s="135">
        <v>0.7</v>
      </c>
    </row>
    <row r="46" spans="1:2" x14ac:dyDescent="0.2">
      <c r="A46" s="138" t="s">
        <v>99</v>
      </c>
      <c r="B46" s="135">
        <v>0.7</v>
      </c>
    </row>
    <row r="47" spans="1:2" x14ac:dyDescent="0.2">
      <c r="A47" s="138" t="s">
        <v>100</v>
      </c>
      <c r="B47" s="135">
        <v>0.7</v>
      </c>
    </row>
    <row r="48" spans="1:2" x14ac:dyDescent="0.2">
      <c r="A48" s="138" t="s">
        <v>101</v>
      </c>
      <c r="B48" s="135">
        <v>0.7</v>
      </c>
    </row>
    <row r="49" spans="1:2" x14ac:dyDescent="0.2">
      <c r="A49" s="138" t="s">
        <v>102</v>
      </c>
      <c r="B49" s="135">
        <v>0.7</v>
      </c>
    </row>
    <row r="50" spans="1:2" x14ac:dyDescent="0.2">
      <c r="A50" s="138" t="s">
        <v>103</v>
      </c>
      <c r="B50" s="135">
        <v>0.7</v>
      </c>
    </row>
    <row r="51" spans="1:2" x14ac:dyDescent="0.2">
      <c r="A51" s="138" t="s">
        <v>68</v>
      </c>
      <c r="B51" s="135">
        <v>0.7</v>
      </c>
    </row>
    <row r="52" spans="1:2" x14ac:dyDescent="0.2">
      <c r="A52" s="138" t="s">
        <v>104</v>
      </c>
      <c r="B52" s="135">
        <v>0.7</v>
      </c>
    </row>
    <row r="53" spans="1:2" x14ac:dyDescent="0.2">
      <c r="A53" s="138" t="s">
        <v>71</v>
      </c>
      <c r="B53" s="135">
        <v>0.7</v>
      </c>
    </row>
    <row r="54" spans="1:2" x14ac:dyDescent="0.2">
      <c r="A54" s="138" t="s">
        <v>105</v>
      </c>
      <c r="B54" s="135">
        <v>0.7</v>
      </c>
    </row>
    <row r="55" spans="1:2" x14ac:dyDescent="0.2">
      <c r="A55" s="138" t="s">
        <v>106</v>
      </c>
      <c r="B55" s="135">
        <v>0.7</v>
      </c>
    </row>
    <row r="56" spans="1:2" x14ac:dyDescent="0.2">
      <c r="A56" s="138" t="s">
        <v>107</v>
      </c>
      <c r="B56" s="135">
        <v>0.7</v>
      </c>
    </row>
    <row r="57" spans="1:2" x14ac:dyDescent="0.2">
      <c r="A57" s="138" t="s">
        <v>72</v>
      </c>
      <c r="B57" s="135">
        <v>0.7</v>
      </c>
    </row>
    <row r="58" spans="1:2" x14ac:dyDescent="0.2">
      <c r="A58" s="138" t="s">
        <v>108</v>
      </c>
      <c r="B58" s="135">
        <v>0.7</v>
      </c>
    </row>
    <row r="59" spans="1:2" x14ac:dyDescent="0.2">
      <c r="A59" s="138" t="s">
        <v>109</v>
      </c>
      <c r="B59" s="135">
        <v>0.7</v>
      </c>
    </row>
    <row r="60" spans="1:2" x14ac:dyDescent="0.2">
      <c r="A60" s="138" t="s">
        <v>110</v>
      </c>
      <c r="B60" s="135">
        <v>0.7</v>
      </c>
    </row>
    <row r="61" spans="1:2" x14ac:dyDescent="0.2">
      <c r="A61" s="138" t="s">
        <v>111</v>
      </c>
      <c r="B61" s="135">
        <v>0.7</v>
      </c>
    </row>
    <row r="62" spans="1:2" x14ac:dyDescent="0.2">
      <c r="A62" s="138" t="s">
        <v>112</v>
      </c>
      <c r="B62" s="135">
        <v>0.7</v>
      </c>
    </row>
    <row r="63" spans="1:2" x14ac:dyDescent="0.2">
      <c r="A63" s="138" t="s">
        <v>113</v>
      </c>
      <c r="B63" s="135">
        <v>0.7</v>
      </c>
    </row>
    <row r="64" spans="1:2" x14ac:dyDescent="0.2">
      <c r="A64" s="138" t="s">
        <v>114</v>
      </c>
      <c r="B64" s="135">
        <v>0.7</v>
      </c>
    </row>
    <row r="65" spans="1:2" x14ac:dyDescent="0.2">
      <c r="A65" s="138" t="s">
        <v>115</v>
      </c>
      <c r="B65" s="135">
        <v>0.7</v>
      </c>
    </row>
    <row r="66" spans="1:2" x14ac:dyDescent="0.2">
      <c r="A66" s="138" t="s">
        <v>69</v>
      </c>
      <c r="B66" s="135">
        <v>0.7</v>
      </c>
    </row>
    <row r="67" spans="1:2" x14ac:dyDescent="0.2">
      <c r="A67" s="138" t="s">
        <v>116</v>
      </c>
      <c r="B67" s="135">
        <v>0.7</v>
      </c>
    </row>
    <row r="68" spans="1:2" x14ac:dyDescent="0.2">
      <c r="A68" s="138" t="s">
        <v>117</v>
      </c>
      <c r="B68" s="135">
        <v>0.7</v>
      </c>
    </row>
    <row r="69" spans="1:2" x14ac:dyDescent="0.2">
      <c r="A69" s="138" t="s">
        <v>118</v>
      </c>
      <c r="B69" s="135">
        <v>0.7</v>
      </c>
    </row>
    <row r="70" spans="1:2" x14ac:dyDescent="0.2">
      <c r="A70" s="138" t="s">
        <v>70</v>
      </c>
      <c r="B70" s="135">
        <v>0.7</v>
      </c>
    </row>
    <row r="71" spans="1:2" x14ac:dyDescent="0.2">
      <c r="A71" s="138" t="s">
        <v>119</v>
      </c>
      <c r="B71" s="135">
        <v>0.7</v>
      </c>
    </row>
    <row r="72" spans="1:2" x14ac:dyDescent="0.2">
      <c r="A72" s="138" t="s">
        <v>67</v>
      </c>
      <c r="B72" s="135">
        <v>0.7</v>
      </c>
    </row>
    <row r="73" spans="1:2" x14ac:dyDescent="0.2">
      <c r="A73" s="138" t="s">
        <v>120</v>
      </c>
      <c r="B73" s="135">
        <v>0.7</v>
      </c>
    </row>
    <row r="74" spans="1:2" x14ac:dyDescent="0.2">
      <c r="A74" s="138" t="s">
        <v>121</v>
      </c>
      <c r="B74" s="135">
        <v>0.7</v>
      </c>
    </row>
    <row r="75" spans="1:2" x14ac:dyDescent="0.2">
      <c r="A75" s="137">
        <v>502</v>
      </c>
      <c r="B75" s="135">
        <v>0.7</v>
      </c>
    </row>
    <row r="76" spans="1:2" x14ac:dyDescent="0.2">
      <c r="A76" s="137">
        <v>511</v>
      </c>
      <c r="B76" s="135">
        <v>0.7</v>
      </c>
    </row>
    <row r="77" spans="1:2" x14ac:dyDescent="0.2">
      <c r="A77" s="137">
        <v>523</v>
      </c>
      <c r="B77" s="135">
        <v>0.7</v>
      </c>
    </row>
    <row r="78" spans="1:2" x14ac:dyDescent="0.2">
      <c r="A78" s="137">
        <v>542</v>
      </c>
      <c r="B78" s="135">
        <v>0.7</v>
      </c>
    </row>
    <row r="79" spans="1:2" x14ac:dyDescent="0.2">
      <c r="A79" s="137">
        <v>551</v>
      </c>
      <c r="B79" s="135">
        <v>0.7</v>
      </c>
    </row>
    <row r="80" spans="1:2" x14ac:dyDescent="0.2">
      <c r="A80" s="137">
        <v>552</v>
      </c>
      <c r="B80" s="135">
        <v>0.7</v>
      </c>
    </row>
    <row r="81" spans="1:2" x14ac:dyDescent="0.2">
      <c r="A81" s="137">
        <v>571</v>
      </c>
      <c r="B81" s="135">
        <v>0.7</v>
      </c>
    </row>
    <row r="82" spans="1:2" x14ac:dyDescent="0.2">
      <c r="A82" s="137">
        <v>572</v>
      </c>
      <c r="B82" s="135">
        <v>0.7</v>
      </c>
    </row>
    <row r="83" spans="1:2" x14ac:dyDescent="0.2">
      <c r="A83" s="137">
        <v>795</v>
      </c>
      <c r="B83" s="135">
        <v>0.7</v>
      </c>
    </row>
    <row r="84" spans="1:2" x14ac:dyDescent="0.2">
      <c r="A84" s="137">
        <v>799</v>
      </c>
      <c r="B84" s="135">
        <v>0.7</v>
      </c>
    </row>
    <row r="85" spans="1:2" x14ac:dyDescent="0.2">
      <c r="A85" s="128"/>
    </row>
    <row r="87" spans="1:2" x14ac:dyDescent="0.2">
      <c r="A87" s="139" t="s">
        <v>65</v>
      </c>
      <c r="B87" s="140">
        <v>1.02</v>
      </c>
    </row>
    <row r="88" spans="1:2" x14ac:dyDescent="0.2">
      <c r="A88" s="141"/>
      <c r="B88" s="141"/>
    </row>
    <row r="89" spans="1:2" x14ac:dyDescent="0.2">
      <c r="A89" s="142">
        <v>120</v>
      </c>
      <c r="B89" s="140">
        <v>1.02</v>
      </c>
    </row>
    <row r="90" spans="1:2" x14ac:dyDescent="0.2">
      <c r="A90" s="143" t="s">
        <v>122</v>
      </c>
      <c r="B90" s="140">
        <v>1.02</v>
      </c>
    </row>
    <row r="91" spans="1:2" x14ac:dyDescent="0.2">
      <c r="A91" s="143" t="s">
        <v>123</v>
      </c>
      <c r="B91" s="140">
        <v>1.02</v>
      </c>
    </row>
    <row r="92" spans="1:2" x14ac:dyDescent="0.2">
      <c r="A92" s="143" t="s">
        <v>124</v>
      </c>
      <c r="B92" s="140">
        <v>1.02</v>
      </c>
    </row>
    <row r="93" spans="1:2" x14ac:dyDescent="0.2">
      <c r="A93" s="143" t="s">
        <v>125</v>
      </c>
      <c r="B93" s="140">
        <v>1.02</v>
      </c>
    </row>
    <row r="94" spans="1:2" x14ac:dyDescent="0.2">
      <c r="A94" s="143" t="s">
        <v>126</v>
      </c>
      <c r="B94" s="140">
        <v>1.02</v>
      </c>
    </row>
    <row r="95" spans="1:2" x14ac:dyDescent="0.2">
      <c r="A95" s="143" t="s">
        <v>127</v>
      </c>
      <c r="B95" s="140">
        <v>1.02</v>
      </c>
    </row>
    <row r="96" spans="1:2" x14ac:dyDescent="0.2">
      <c r="A96" s="143" t="s">
        <v>128</v>
      </c>
      <c r="B96" s="140">
        <v>1.02</v>
      </c>
    </row>
    <row r="97" spans="1:2" x14ac:dyDescent="0.2">
      <c r="A97" s="143" t="s">
        <v>129</v>
      </c>
      <c r="B97" s="140">
        <v>1.02</v>
      </c>
    </row>
    <row r="98" spans="1:2" x14ac:dyDescent="0.2">
      <c r="A98" s="143" t="s">
        <v>130</v>
      </c>
      <c r="B98" s="140">
        <v>1.02</v>
      </c>
    </row>
    <row r="99" spans="1:2" x14ac:dyDescent="0.2">
      <c r="A99" s="143" t="s">
        <v>131</v>
      </c>
      <c r="B99" s="140">
        <v>1.02</v>
      </c>
    </row>
    <row r="100" spans="1:2" x14ac:dyDescent="0.2">
      <c r="A100" s="143" t="s">
        <v>132</v>
      </c>
      <c r="B100" s="140">
        <v>1.02</v>
      </c>
    </row>
    <row r="101" spans="1:2" x14ac:dyDescent="0.2">
      <c r="A101" s="143" t="s">
        <v>133</v>
      </c>
      <c r="B101" s="140">
        <v>1.02</v>
      </c>
    </row>
    <row r="102" spans="1:2" x14ac:dyDescent="0.2">
      <c r="A102" s="143" t="s">
        <v>134</v>
      </c>
      <c r="B102" s="140">
        <v>1.02</v>
      </c>
    </row>
    <row r="103" spans="1:2" x14ac:dyDescent="0.2">
      <c r="A103" s="143" t="s">
        <v>135</v>
      </c>
      <c r="B103" s="140">
        <v>1.02</v>
      </c>
    </row>
    <row r="104" spans="1:2" x14ac:dyDescent="0.2">
      <c r="A104" s="143" t="s">
        <v>136</v>
      </c>
      <c r="B104" s="140">
        <v>1.02</v>
      </c>
    </row>
    <row r="105" spans="1:2" x14ac:dyDescent="0.2">
      <c r="A105" s="143" t="s">
        <v>137</v>
      </c>
      <c r="B105" s="140">
        <v>1.02</v>
      </c>
    </row>
    <row r="106" spans="1:2" x14ac:dyDescent="0.2">
      <c r="A106" s="143" t="s">
        <v>138</v>
      </c>
      <c r="B106" s="140">
        <v>1.02</v>
      </c>
    </row>
    <row r="107" spans="1:2" x14ac:dyDescent="0.2">
      <c r="A107" s="143" t="s">
        <v>139</v>
      </c>
      <c r="B107" s="140">
        <v>1.02</v>
      </c>
    </row>
    <row r="108" spans="1:2" x14ac:dyDescent="0.2">
      <c r="A108" s="143">
        <v>670</v>
      </c>
      <c r="B108" s="140">
        <v>1.02</v>
      </c>
    </row>
    <row r="109" spans="1:2" x14ac:dyDescent="0.2">
      <c r="A109" s="143">
        <v>760</v>
      </c>
      <c r="B109" s="140">
        <v>1.02</v>
      </c>
    </row>
    <row r="110" spans="1:2" x14ac:dyDescent="0.2">
      <c r="A110" s="143">
        <v>762</v>
      </c>
      <c r="B110" s="140">
        <v>1.02</v>
      </c>
    </row>
    <row r="111" spans="1:2" x14ac:dyDescent="0.2">
      <c r="A111" s="129"/>
    </row>
    <row r="113" spans="1:2" x14ac:dyDescent="0.2">
      <c r="A113" s="144" t="s">
        <v>66</v>
      </c>
      <c r="B113" s="145">
        <v>1.1599999999999999</v>
      </c>
    </row>
    <row r="114" spans="1:2" x14ac:dyDescent="0.2">
      <c r="A114" s="146"/>
      <c r="B114" s="145">
        <v>1.1599999999999999</v>
      </c>
    </row>
    <row r="115" spans="1:2" x14ac:dyDescent="0.2">
      <c r="A115" s="147" t="s">
        <v>140</v>
      </c>
      <c r="B115" s="145">
        <v>1.1599999999999999</v>
      </c>
    </row>
    <row r="116" spans="1:2" x14ac:dyDescent="0.2">
      <c r="A116" s="147" t="s">
        <v>141</v>
      </c>
      <c r="B116" s="145">
        <v>1.1599999999999999</v>
      </c>
    </row>
    <row r="117" spans="1:2" x14ac:dyDescent="0.2">
      <c r="A117" s="147" t="s">
        <v>142</v>
      </c>
      <c r="B117" s="145">
        <v>1.1599999999999999</v>
      </c>
    </row>
    <row r="118" spans="1:2" x14ac:dyDescent="0.2">
      <c r="A118" s="147" t="s">
        <v>143</v>
      </c>
      <c r="B118" s="145">
        <v>1.1599999999999999</v>
      </c>
    </row>
    <row r="119" spans="1:2" x14ac:dyDescent="0.2">
      <c r="A119" s="147" t="s">
        <v>144</v>
      </c>
      <c r="B119" s="145">
        <v>1.1599999999999999</v>
      </c>
    </row>
    <row r="120" spans="1:2" x14ac:dyDescent="0.2">
      <c r="A120" s="147" t="s">
        <v>145</v>
      </c>
      <c r="B120" s="145">
        <v>1.1599999999999999</v>
      </c>
    </row>
    <row r="121" spans="1:2" x14ac:dyDescent="0.2">
      <c r="A121" s="147" t="s">
        <v>146</v>
      </c>
      <c r="B121" s="145">
        <v>1.1599999999999999</v>
      </c>
    </row>
    <row r="122" spans="1:2" x14ac:dyDescent="0.2">
      <c r="A122" s="147" t="s">
        <v>147</v>
      </c>
      <c r="B122" s="145">
        <v>1.1599999999999999</v>
      </c>
    </row>
    <row r="123" spans="1:2" x14ac:dyDescent="0.2">
      <c r="A123" s="147" t="s">
        <v>148</v>
      </c>
      <c r="B123" s="145">
        <v>1.1599999999999999</v>
      </c>
    </row>
    <row r="124" spans="1:2" x14ac:dyDescent="0.2">
      <c r="A124" s="147" t="s">
        <v>149</v>
      </c>
      <c r="B124" s="145">
        <v>1.1599999999999999</v>
      </c>
    </row>
    <row r="125" spans="1:2" x14ac:dyDescent="0.2">
      <c r="A125" s="147" t="s">
        <v>150</v>
      </c>
      <c r="B125" s="145">
        <v>1.1599999999999999</v>
      </c>
    </row>
    <row r="126" spans="1:2" x14ac:dyDescent="0.2">
      <c r="A126" s="147" t="s">
        <v>151</v>
      </c>
      <c r="B126" s="145">
        <v>1.1599999999999999</v>
      </c>
    </row>
    <row r="127" spans="1:2" x14ac:dyDescent="0.2">
      <c r="A127" s="147" t="s">
        <v>152</v>
      </c>
      <c r="B127" s="145">
        <v>1.1599999999999999</v>
      </c>
    </row>
    <row r="128" spans="1:2" x14ac:dyDescent="0.2">
      <c r="A128" s="148">
        <v>151</v>
      </c>
      <c r="B128" s="145">
        <v>1.1599999999999999</v>
      </c>
    </row>
    <row r="129" spans="1:2" x14ac:dyDescent="0.2">
      <c r="A129" s="148">
        <v>152</v>
      </c>
      <c r="B129" s="145">
        <v>1.1599999999999999</v>
      </c>
    </row>
    <row r="130" spans="1:2" x14ac:dyDescent="0.2">
      <c r="A130" s="149" t="s">
        <v>153</v>
      </c>
      <c r="B130" s="145">
        <v>1.1599999999999999</v>
      </c>
    </row>
    <row r="131" spans="1:2" x14ac:dyDescent="0.2">
      <c r="A131" s="149" t="s">
        <v>154</v>
      </c>
      <c r="B131" s="145">
        <v>1.1599999999999999</v>
      </c>
    </row>
    <row r="132" spans="1:2" x14ac:dyDescent="0.2">
      <c r="A132" s="149" t="s">
        <v>155</v>
      </c>
      <c r="B132" s="145">
        <v>1.1599999999999999</v>
      </c>
    </row>
    <row r="133" spans="1:2" x14ac:dyDescent="0.2">
      <c r="A133" s="149" t="s">
        <v>156</v>
      </c>
      <c r="B133" s="145">
        <v>1.1599999999999999</v>
      </c>
    </row>
    <row r="134" spans="1:2" x14ac:dyDescent="0.2">
      <c r="A134" s="149" t="s">
        <v>157</v>
      </c>
      <c r="B134" s="145">
        <v>1.1599999999999999</v>
      </c>
    </row>
    <row r="135" spans="1:2" x14ac:dyDescent="0.2">
      <c r="A135" s="149" t="s">
        <v>158</v>
      </c>
      <c r="B135" s="145">
        <v>1.1599999999999999</v>
      </c>
    </row>
    <row r="136" spans="1:2" x14ac:dyDescent="0.2">
      <c r="A136" s="149" t="s">
        <v>159</v>
      </c>
      <c r="B136" s="145">
        <v>1.1599999999999999</v>
      </c>
    </row>
    <row r="137" spans="1:2" x14ac:dyDescent="0.2">
      <c r="A137" s="149" t="s">
        <v>160</v>
      </c>
      <c r="B137" s="145">
        <v>1.1599999999999999</v>
      </c>
    </row>
    <row r="138" spans="1:2" x14ac:dyDescent="0.2">
      <c r="A138" s="149" t="s">
        <v>161</v>
      </c>
      <c r="B138" s="145">
        <v>1.1599999999999999</v>
      </c>
    </row>
    <row r="139" spans="1:2" x14ac:dyDescent="0.2">
      <c r="A139" s="149" t="s">
        <v>162</v>
      </c>
      <c r="B139" s="145">
        <v>1.1599999999999999</v>
      </c>
    </row>
    <row r="140" spans="1:2" x14ac:dyDescent="0.2">
      <c r="A140" s="149" t="s">
        <v>163</v>
      </c>
      <c r="B140" s="145">
        <v>1.1599999999999999</v>
      </c>
    </row>
    <row r="141" spans="1:2" x14ac:dyDescent="0.2">
      <c r="A141" s="149" t="s">
        <v>164</v>
      </c>
      <c r="B141" s="145">
        <v>1.1599999999999999</v>
      </c>
    </row>
    <row r="142" spans="1:2" x14ac:dyDescent="0.2">
      <c r="A142" s="149" t="s">
        <v>165</v>
      </c>
      <c r="B142" s="145">
        <v>1.1599999999999999</v>
      </c>
    </row>
    <row r="143" spans="1:2" x14ac:dyDescent="0.2">
      <c r="A143" s="149" t="s">
        <v>166</v>
      </c>
      <c r="B143" s="145">
        <v>1.1599999999999999</v>
      </c>
    </row>
    <row r="144" spans="1:2" x14ac:dyDescent="0.2">
      <c r="A144" s="149" t="s">
        <v>167</v>
      </c>
      <c r="B144" s="145">
        <v>1.1599999999999999</v>
      </c>
    </row>
    <row r="145" spans="1:2" x14ac:dyDescent="0.2">
      <c r="A145" s="149" t="s">
        <v>168</v>
      </c>
      <c r="B145" s="145">
        <v>1.1599999999999999</v>
      </c>
    </row>
    <row r="146" spans="1:2" x14ac:dyDescent="0.2">
      <c r="A146" s="149" t="s">
        <v>169</v>
      </c>
      <c r="B146" s="145">
        <v>1.1599999999999999</v>
      </c>
    </row>
    <row r="147" spans="1:2" x14ac:dyDescent="0.2">
      <c r="A147" s="149" t="s">
        <v>170</v>
      </c>
      <c r="B147" s="145">
        <v>1.1599999999999999</v>
      </c>
    </row>
    <row r="148" spans="1:2" x14ac:dyDescent="0.2">
      <c r="A148" s="149" t="s">
        <v>171</v>
      </c>
      <c r="B148" s="145">
        <v>1.1599999999999999</v>
      </c>
    </row>
    <row r="149" spans="1:2" x14ac:dyDescent="0.2">
      <c r="A149" s="149" t="s">
        <v>172</v>
      </c>
      <c r="B149" s="145">
        <v>1.1599999999999999</v>
      </c>
    </row>
    <row r="150" spans="1:2" x14ac:dyDescent="0.2">
      <c r="A150" s="149" t="s">
        <v>173</v>
      </c>
      <c r="B150" s="145">
        <v>1.1599999999999999</v>
      </c>
    </row>
    <row r="151" spans="1:2" x14ac:dyDescent="0.2">
      <c r="A151" s="149" t="s">
        <v>174</v>
      </c>
      <c r="B151" s="145">
        <v>1.1599999999999999</v>
      </c>
    </row>
    <row r="152" spans="1:2" x14ac:dyDescent="0.2">
      <c r="A152" s="149" t="s">
        <v>175</v>
      </c>
      <c r="B152" s="145">
        <v>1.1599999999999999</v>
      </c>
    </row>
    <row r="153" spans="1:2" x14ac:dyDescent="0.2">
      <c r="A153" s="149" t="s">
        <v>176</v>
      </c>
      <c r="B153" s="145">
        <v>1.1599999999999999</v>
      </c>
    </row>
    <row r="154" spans="1:2" x14ac:dyDescent="0.2">
      <c r="A154" s="149" t="s">
        <v>177</v>
      </c>
      <c r="B154" s="145">
        <v>1.1599999999999999</v>
      </c>
    </row>
    <row r="155" spans="1:2" x14ac:dyDescent="0.2">
      <c r="A155" s="149" t="s">
        <v>178</v>
      </c>
      <c r="B155" s="145">
        <v>1.1599999999999999</v>
      </c>
    </row>
    <row r="156" spans="1:2" x14ac:dyDescent="0.2">
      <c r="A156" s="149" t="s">
        <v>179</v>
      </c>
      <c r="B156" s="145">
        <v>1.1599999999999999</v>
      </c>
    </row>
    <row r="157" spans="1:2" x14ac:dyDescent="0.2">
      <c r="A157" s="149" t="s">
        <v>180</v>
      </c>
      <c r="B157" s="145">
        <v>1.1599999999999999</v>
      </c>
    </row>
    <row r="158" spans="1:2" x14ac:dyDescent="0.2">
      <c r="A158" s="149" t="s">
        <v>181</v>
      </c>
      <c r="B158" s="145">
        <v>1.1599999999999999</v>
      </c>
    </row>
    <row r="159" spans="1:2" x14ac:dyDescent="0.2">
      <c r="A159" s="149" t="s">
        <v>182</v>
      </c>
      <c r="B159" s="145">
        <v>1.1599999999999999</v>
      </c>
    </row>
    <row r="160" spans="1:2" x14ac:dyDescent="0.2">
      <c r="A160" s="149" t="s">
        <v>183</v>
      </c>
      <c r="B160" s="145">
        <v>1.1599999999999999</v>
      </c>
    </row>
    <row r="161" spans="1:2" x14ac:dyDescent="0.2">
      <c r="A161" s="149" t="s">
        <v>184</v>
      </c>
      <c r="B161" s="145">
        <v>1.1599999999999999</v>
      </c>
    </row>
    <row r="162" spans="1:2" x14ac:dyDescent="0.2">
      <c r="A162" s="149" t="s">
        <v>185</v>
      </c>
      <c r="B162" s="145">
        <v>1.1599999999999999</v>
      </c>
    </row>
    <row r="163" spans="1:2" x14ac:dyDescent="0.2">
      <c r="A163" s="149" t="s">
        <v>186</v>
      </c>
      <c r="B163" s="145">
        <v>1.1599999999999999</v>
      </c>
    </row>
    <row r="164" spans="1:2" x14ac:dyDescent="0.2">
      <c r="A164" s="149" t="s">
        <v>187</v>
      </c>
      <c r="B164" s="145">
        <v>1.1599999999999999</v>
      </c>
    </row>
    <row r="165" spans="1:2" x14ac:dyDescent="0.2">
      <c r="A165" s="149" t="s">
        <v>198</v>
      </c>
      <c r="B165" s="145">
        <v>1.1599999999999999</v>
      </c>
    </row>
    <row r="166" spans="1:2" x14ac:dyDescent="0.2">
      <c r="A166" s="149" t="s">
        <v>199</v>
      </c>
      <c r="B166" s="145">
        <v>1.1599999999999999</v>
      </c>
    </row>
    <row r="167" spans="1:2" x14ac:dyDescent="0.2">
      <c r="A167" s="149" t="s">
        <v>200</v>
      </c>
      <c r="B167" s="145">
        <v>1.1599999999999999</v>
      </c>
    </row>
    <row r="168" spans="1:2" x14ac:dyDescent="0.2">
      <c r="A168" s="149" t="s">
        <v>201</v>
      </c>
      <c r="B168" s="145">
        <v>1.1599999999999999</v>
      </c>
    </row>
    <row r="169" spans="1:2" x14ac:dyDescent="0.2">
      <c r="A169" s="149" t="s">
        <v>202</v>
      </c>
      <c r="B169" s="145">
        <v>1.1599999999999999</v>
      </c>
    </row>
    <row r="170" spans="1:2" x14ac:dyDescent="0.2">
      <c r="A170" s="149" t="s">
        <v>203</v>
      </c>
      <c r="B170" s="145">
        <v>1.1599999999999999</v>
      </c>
    </row>
    <row r="171" spans="1:2" x14ac:dyDescent="0.2">
      <c r="A171" s="149" t="s">
        <v>188</v>
      </c>
      <c r="B171" s="145">
        <v>1.1599999999999999</v>
      </c>
    </row>
    <row r="172" spans="1:2" x14ac:dyDescent="0.2">
      <c r="A172" s="149" t="s">
        <v>189</v>
      </c>
      <c r="B172" s="145">
        <v>1.1599999999999999</v>
      </c>
    </row>
    <row r="173" spans="1:2" x14ac:dyDescent="0.2">
      <c r="A173" s="149" t="s">
        <v>190</v>
      </c>
      <c r="B173" s="145">
        <v>1.1599999999999999</v>
      </c>
    </row>
    <row r="174" spans="1:2" x14ac:dyDescent="0.2">
      <c r="A174" s="149" t="s">
        <v>191</v>
      </c>
      <c r="B174" s="145">
        <v>1.1599999999999999</v>
      </c>
    </row>
    <row r="175" spans="1:2" x14ac:dyDescent="0.2">
      <c r="A175" s="149" t="s">
        <v>192</v>
      </c>
      <c r="B175" s="145">
        <v>1.1599999999999999</v>
      </c>
    </row>
    <row r="176" spans="1:2" x14ac:dyDescent="0.2">
      <c r="A176" s="148">
        <v>301</v>
      </c>
      <c r="B176" s="145">
        <v>1.1599999999999999</v>
      </c>
    </row>
    <row r="177" spans="1:2" x14ac:dyDescent="0.2">
      <c r="A177" s="148">
        <v>303</v>
      </c>
      <c r="B177" s="145">
        <v>1.1599999999999999</v>
      </c>
    </row>
    <row r="178" spans="1:2" x14ac:dyDescent="0.2">
      <c r="A178" s="148">
        <v>401</v>
      </c>
      <c r="B178" s="145">
        <v>1.1599999999999999</v>
      </c>
    </row>
    <row r="179" spans="1:2" x14ac:dyDescent="0.2">
      <c r="A179" s="148">
        <v>402</v>
      </c>
      <c r="B179" s="145">
        <v>1.1599999999999999</v>
      </c>
    </row>
    <row r="180" spans="1:2" x14ac:dyDescent="0.2">
      <c r="A180" s="148">
        <v>421</v>
      </c>
      <c r="B180" s="145">
        <v>1.1599999999999999</v>
      </c>
    </row>
    <row r="181" spans="1:2" x14ac:dyDescent="0.2">
      <c r="A181" s="148">
        <v>461</v>
      </c>
      <c r="B181" s="145">
        <v>1.1599999999999999</v>
      </c>
    </row>
    <row r="182" spans="1:2" x14ac:dyDescent="0.2">
      <c r="A182" s="148">
        <v>680</v>
      </c>
      <c r="B182" s="145">
        <v>1.1599999999999999</v>
      </c>
    </row>
    <row r="183" spans="1:2" x14ac:dyDescent="0.2">
      <c r="A183" s="148">
        <v>710</v>
      </c>
      <c r="B183" s="145">
        <v>1.1599999999999999</v>
      </c>
    </row>
    <row r="184" spans="1:2" x14ac:dyDescent="0.2">
      <c r="A184" s="148">
        <v>720</v>
      </c>
      <c r="B184" s="145">
        <v>1.1599999999999999</v>
      </c>
    </row>
    <row r="185" spans="1:2" x14ac:dyDescent="0.2">
      <c r="A185" s="148">
        <v>730</v>
      </c>
      <c r="B185" s="145">
        <v>1.1599999999999999</v>
      </c>
    </row>
    <row r="186" spans="1:2" x14ac:dyDescent="0.2">
      <c r="A186" s="148">
        <v>740</v>
      </c>
      <c r="B186" s="145">
        <v>1.1599999999999999</v>
      </c>
    </row>
    <row r="187" spans="1:2" x14ac:dyDescent="0.2">
      <c r="A187" s="148">
        <v>770</v>
      </c>
      <c r="B187" s="145">
        <v>1.1599999999999999</v>
      </c>
    </row>
    <row r="188" spans="1:2" x14ac:dyDescent="0.2">
      <c r="A188" s="148">
        <v>771</v>
      </c>
      <c r="B188" s="145">
        <v>1.1599999999999999</v>
      </c>
    </row>
    <row r="189" spans="1:2" x14ac:dyDescent="0.2">
      <c r="A189" s="148">
        <v>772</v>
      </c>
      <c r="B189" s="145">
        <v>1.1599999999999999</v>
      </c>
    </row>
    <row r="190" spans="1:2" x14ac:dyDescent="0.2">
      <c r="A190" s="148">
        <v>773</v>
      </c>
      <c r="B190" s="145">
        <v>1.1599999999999999</v>
      </c>
    </row>
    <row r="191" spans="1:2" x14ac:dyDescent="0.2">
      <c r="A191" s="148">
        <v>790</v>
      </c>
      <c r="B191" s="145">
        <v>1.1599999999999999</v>
      </c>
    </row>
    <row r="192" spans="1:2" x14ac:dyDescent="0.2">
      <c r="A192" s="148">
        <v>791</v>
      </c>
      <c r="B192" s="145">
        <v>1.1599999999999999</v>
      </c>
    </row>
    <row r="193" spans="1:1" x14ac:dyDescent="0.2">
      <c r="A193" s="128"/>
    </row>
    <row r="194" spans="1:1" x14ac:dyDescent="0.2">
      <c r="A194" s="128"/>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223"/>
  <sheetViews>
    <sheetView tabSelected="1" topLeftCell="A45" zoomScale="60" zoomScaleNormal="60" zoomScaleSheetLayoutView="90" workbookViewId="0">
      <selection activeCell="B83" sqref="B83:H164"/>
    </sheetView>
  </sheetViews>
  <sheetFormatPr baseColWidth="10" defaultRowHeight="12.75" x14ac:dyDescent="0.2"/>
  <cols>
    <col min="1" max="1" width="2.42578125" style="4" customWidth="1"/>
    <col min="2" max="2" width="41.28515625" style="4" customWidth="1"/>
    <col min="3" max="3" width="11.5703125" style="4" customWidth="1"/>
    <col min="4" max="4" width="16.85546875" style="4" customWidth="1"/>
    <col min="5" max="5" width="16.42578125" style="4" bestFit="1" customWidth="1"/>
    <col min="6" max="6" width="10.42578125" style="4" customWidth="1"/>
    <col min="7" max="7" width="16.28515625" style="4" customWidth="1"/>
    <col min="8" max="8" width="20.85546875" style="4" customWidth="1"/>
    <col min="9" max="9" width="2.28515625" style="4" customWidth="1"/>
    <col min="10" max="10" width="11.42578125" style="4" hidden="1" customWidth="1"/>
    <col min="11" max="11" width="12" style="4" hidden="1" customWidth="1"/>
    <col min="12" max="12" width="10" style="4" customWidth="1"/>
    <col min="13" max="13" width="36.28515625" style="4" hidden="1" customWidth="1"/>
    <col min="14" max="14" width="10" style="4" hidden="1" customWidth="1"/>
    <col min="15" max="15" width="10" style="4" customWidth="1"/>
    <col min="16" max="16384" width="11.42578125" style="4"/>
  </cols>
  <sheetData>
    <row r="1" spans="1:14" ht="30" x14ac:dyDescent="0.4">
      <c r="B1" s="48" t="s">
        <v>251</v>
      </c>
      <c r="D1" s="156" t="s">
        <v>218</v>
      </c>
      <c r="E1" s="161"/>
      <c r="F1" s="6"/>
      <c r="M1" s="130" t="s">
        <v>252</v>
      </c>
      <c r="N1" s="131">
        <v>0.92</v>
      </c>
    </row>
    <row r="2" spans="1:14" ht="15.75" customHeight="1" x14ac:dyDescent="0.25">
      <c r="B2" s="59" t="s">
        <v>25</v>
      </c>
      <c r="E2" s="5"/>
      <c r="F2" s="6"/>
      <c r="M2" s="132"/>
      <c r="N2" s="132"/>
    </row>
    <row r="3" spans="1:14" ht="30" customHeight="1" x14ac:dyDescent="0.25">
      <c r="B3" s="223" t="s">
        <v>58</v>
      </c>
      <c r="C3" s="224"/>
      <c r="D3" s="224"/>
      <c r="E3" s="224"/>
      <c r="F3" s="224"/>
      <c r="M3" s="172" t="s">
        <v>67</v>
      </c>
      <c r="N3" s="131">
        <v>0.92</v>
      </c>
    </row>
    <row r="4" spans="1:14" ht="13.5" customHeight="1" x14ac:dyDescent="0.25">
      <c r="B4" s="120"/>
      <c r="C4" s="61"/>
      <c r="D4" s="61"/>
      <c r="E4" s="61"/>
      <c r="F4" s="61"/>
      <c r="K4"/>
      <c r="M4" s="172" t="s">
        <v>68</v>
      </c>
      <c r="N4" s="131">
        <v>0.92</v>
      </c>
    </row>
    <row r="5" spans="1:14" ht="15.75" customHeight="1" x14ac:dyDescent="0.25">
      <c r="B5" s="121" t="s">
        <v>22</v>
      </c>
      <c r="E5" s="5"/>
      <c r="F5" s="6"/>
      <c r="M5" s="172" t="s">
        <v>69</v>
      </c>
      <c r="N5" s="131">
        <v>0.92</v>
      </c>
    </row>
    <row r="6" spans="1:14" ht="15.75" customHeight="1" x14ac:dyDescent="0.2">
      <c r="B6" s="55"/>
      <c r="E6" s="5"/>
      <c r="F6" s="6"/>
      <c r="M6" s="172" t="s">
        <v>70</v>
      </c>
      <c r="N6" s="131">
        <v>0.92</v>
      </c>
    </row>
    <row r="7" spans="1:14" ht="15.75" customHeight="1" x14ac:dyDescent="0.25">
      <c r="B7" s="41" t="s">
        <v>13</v>
      </c>
      <c r="C7" s="235"/>
      <c r="D7" s="244"/>
      <c r="E7" s="245"/>
      <c r="F7" s="6"/>
      <c r="M7" s="172" t="s">
        <v>71</v>
      </c>
      <c r="N7" s="131">
        <v>0.92</v>
      </c>
    </row>
    <row r="8" spans="1:14" ht="15.75" customHeight="1" x14ac:dyDescent="0.25">
      <c r="B8" s="41" t="s">
        <v>14</v>
      </c>
      <c r="C8" s="235"/>
      <c r="D8" s="236"/>
      <c r="E8" s="237"/>
      <c r="F8" s="6"/>
      <c r="M8" s="172" t="s">
        <v>72</v>
      </c>
      <c r="N8" s="131">
        <v>0.92</v>
      </c>
    </row>
    <row r="9" spans="1:14" ht="15.75" customHeight="1" x14ac:dyDescent="0.25">
      <c r="B9" s="41" t="s">
        <v>23</v>
      </c>
      <c r="C9" s="240"/>
      <c r="D9" s="241"/>
      <c r="E9" s="242"/>
      <c r="F9" s="6"/>
      <c r="G9" s="30"/>
      <c r="M9" s="172">
        <v>703</v>
      </c>
      <c r="N9" s="131">
        <v>0.92</v>
      </c>
    </row>
    <row r="10" spans="1:14" ht="15.75" customHeight="1" x14ac:dyDescent="0.25">
      <c r="B10" s="42"/>
      <c r="C10" s="40" t="s">
        <v>6</v>
      </c>
      <c r="D10" s="40" t="s">
        <v>7</v>
      </c>
      <c r="E10" s="40" t="s">
        <v>8</v>
      </c>
      <c r="F10" s="6"/>
      <c r="M10" s="172">
        <v>764</v>
      </c>
      <c r="N10" s="131">
        <v>0.92</v>
      </c>
    </row>
    <row r="11" spans="1:14" ht="15.75" customHeight="1" x14ac:dyDescent="0.25">
      <c r="B11" s="43" t="s">
        <v>15</v>
      </c>
      <c r="C11" s="161"/>
      <c r="D11" s="161"/>
      <c r="E11" s="162"/>
      <c r="F11" s="6"/>
      <c r="M11" s="172">
        <v>110</v>
      </c>
      <c r="N11" s="131">
        <v>0.92</v>
      </c>
    </row>
    <row r="12" spans="1:14" ht="9.75" customHeight="1" x14ac:dyDescent="0.25">
      <c r="B12" s="45"/>
      <c r="C12" s="46"/>
      <c r="D12" s="46"/>
      <c r="E12" s="47"/>
      <c r="F12" s="6"/>
      <c r="M12" s="172" t="s">
        <v>73</v>
      </c>
      <c r="N12" s="131">
        <v>0.92</v>
      </c>
    </row>
    <row r="13" spans="1:14" ht="12.75" customHeight="1" x14ac:dyDescent="0.2">
      <c r="A13" s="157"/>
      <c r="B13" s="239" t="s">
        <v>27</v>
      </c>
      <c r="C13" s="239"/>
      <c r="D13" s="239"/>
      <c r="E13" s="239"/>
      <c r="F13" s="239"/>
      <c r="G13" s="239"/>
      <c r="H13" s="239"/>
      <c r="I13" s="206"/>
      <c r="M13" s="172" t="s">
        <v>74</v>
      </c>
      <c r="N13" s="131">
        <v>0.92</v>
      </c>
    </row>
    <row r="14" spans="1:14" x14ac:dyDescent="0.2">
      <c r="A14" s="157"/>
      <c r="B14" s="7" t="s">
        <v>0</v>
      </c>
      <c r="C14" s="1"/>
      <c r="I14" s="206"/>
      <c r="M14" s="172" t="s">
        <v>75</v>
      </c>
      <c r="N14" s="131">
        <v>0.92</v>
      </c>
    </row>
    <row r="15" spans="1:14" x14ac:dyDescent="0.2">
      <c r="A15" s="157"/>
      <c r="B15" s="183" t="s">
        <v>1</v>
      </c>
      <c r="C15" s="183"/>
      <c r="D15" s="184"/>
      <c r="E15" s="184"/>
      <c r="F15" s="184"/>
      <c r="G15" s="184"/>
      <c r="H15" s="185">
        <f>H51</f>
        <v>0</v>
      </c>
      <c r="I15" s="206"/>
      <c r="M15" s="172" t="s">
        <v>76</v>
      </c>
      <c r="N15" s="131">
        <v>0.92</v>
      </c>
    </row>
    <row r="16" spans="1:14" x14ac:dyDescent="0.2">
      <c r="A16" s="157"/>
      <c r="B16" s="196" t="s">
        <v>54</v>
      </c>
      <c r="C16" s="196"/>
      <c r="D16" s="197"/>
      <c r="E16" s="197"/>
      <c r="F16" s="197"/>
      <c r="G16" s="197"/>
      <c r="H16" s="198">
        <f>H72</f>
        <v>0</v>
      </c>
      <c r="I16" s="206"/>
      <c r="M16" s="172" t="s">
        <v>77</v>
      </c>
      <c r="N16" s="131">
        <v>0.92</v>
      </c>
    </row>
    <row r="17" spans="1:14" ht="14.25" x14ac:dyDescent="0.2">
      <c r="A17" s="157"/>
      <c r="B17" s="8" t="s">
        <v>219</v>
      </c>
      <c r="C17" s="8"/>
      <c r="D17" s="9"/>
      <c r="E17" s="9"/>
      <c r="F17" s="9"/>
      <c r="G17" s="9"/>
      <c r="H17" s="158"/>
      <c r="I17" s="206"/>
      <c r="M17" s="172" t="s">
        <v>78</v>
      </c>
      <c r="N17" s="131">
        <v>0.92</v>
      </c>
    </row>
    <row r="18" spans="1:14" ht="14.25" x14ac:dyDescent="0.2">
      <c r="A18" s="157"/>
      <c r="B18" s="10" t="s">
        <v>220</v>
      </c>
      <c r="C18" s="8"/>
      <c r="D18" s="9"/>
      <c r="E18" s="9"/>
      <c r="F18" s="9"/>
      <c r="G18" s="9"/>
      <c r="H18" s="158"/>
      <c r="I18" s="206"/>
      <c r="M18" s="172" t="s">
        <v>79</v>
      </c>
      <c r="N18" s="131">
        <v>0.92</v>
      </c>
    </row>
    <row r="19" spans="1:14" x14ac:dyDescent="0.2">
      <c r="A19" s="157"/>
      <c r="B19" s="10" t="s">
        <v>213</v>
      </c>
      <c r="C19" s="8"/>
      <c r="D19" s="9"/>
      <c r="E19" s="9"/>
      <c r="F19" s="9"/>
      <c r="G19" s="9"/>
      <c r="H19" s="158"/>
      <c r="I19" s="206"/>
      <c r="M19" s="176"/>
      <c r="N19" s="131"/>
    </row>
    <row r="20" spans="1:14" ht="14.25" x14ac:dyDescent="0.2">
      <c r="A20" s="157"/>
      <c r="B20" s="10" t="s">
        <v>221</v>
      </c>
      <c r="C20" s="8"/>
      <c r="D20" s="9"/>
      <c r="E20" s="9"/>
      <c r="F20" s="9"/>
      <c r="G20" s="9"/>
      <c r="H20" s="158"/>
      <c r="I20" s="206"/>
      <c r="M20" s="176"/>
      <c r="N20" s="131"/>
    </row>
    <row r="21" spans="1:14" ht="15" thickBot="1" x14ac:dyDescent="0.25">
      <c r="A21" s="157"/>
      <c r="B21" s="11" t="s">
        <v>222</v>
      </c>
      <c r="C21" s="11"/>
      <c r="D21" s="12"/>
      <c r="E21" s="12"/>
      <c r="F21" s="12"/>
      <c r="G21" s="12"/>
      <c r="H21" s="159"/>
      <c r="I21" s="206"/>
      <c r="M21" s="176"/>
      <c r="N21" s="131"/>
    </row>
    <row r="22" spans="1:14" ht="13.5" thickTop="1" x14ac:dyDescent="0.2">
      <c r="A22" s="157"/>
      <c r="B22" s="13" t="s">
        <v>0</v>
      </c>
      <c r="C22" s="13"/>
      <c r="D22" s="14"/>
      <c r="E22" s="14"/>
      <c r="F22" s="14"/>
      <c r="G22" s="14"/>
      <c r="H22" s="31">
        <f>SUM(H15:H21)</f>
        <v>0</v>
      </c>
      <c r="I22" s="206"/>
      <c r="M22" s="176"/>
      <c r="N22" s="131"/>
    </row>
    <row r="23" spans="1:14" x14ac:dyDescent="0.2">
      <c r="A23" s="157"/>
      <c r="B23" s="1"/>
      <c r="C23" s="1"/>
      <c r="H23" s="32"/>
      <c r="I23" s="206"/>
      <c r="M23" s="172" t="s">
        <v>84</v>
      </c>
      <c r="N23" s="131">
        <v>0.92</v>
      </c>
    </row>
    <row r="24" spans="1:14" x14ac:dyDescent="0.2">
      <c r="A24" s="157"/>
      <c r="B24" s="124" t="s">
        <v>2</v>
      </c>
      <c r="C24" s="15"/>
      <c r="D24" s="16"/>
      <c r="E24" s="16"/>
      <c r="F24" s="16"/>
      <c r="G24" s="16"/>
      <c r="H24" s="33"/>
      <c r="I24" s="206"/>
      <c r="M24" s="172" t="s">
        <v>85</v>
      </c>
      <c r="N24" s="131">
        <v>0.92</v>
      </c>
    </row>
    <row r="25" spans="1:14" ht="51" x14ac:dyDescent="0.2">
      <c r="A25" s="157"/>
      <c r="B25" s="125" t="s">
        <v>193</v>
      </c>
      <c r="C25" s="160"/>
      <c r="D25" s="152" t="e">
        <f>VLOOKUP(C25,M3:N223,2,FALSE)</f>
        <v>#N/A</v>
      </c>
      <c r="E25" s="14"/>
      <c r="F25" s="14"/>
      <c r="G25" s="14"/>
      <c r="H25" s="31" t="e">
        <f>H15*D25</f>
        <v>#N/A</v>
      </c>
      <c r="I25" s="206"/>
      <c r="M25" s="172" t="s">
        <v>86</v>
      </c>
      <c r="N25" s="131">
        <v>0.92</v>
      </c>
    </row>
    <row r="26" spans="1:14" ht="13.5" thickBot="1" x14ac:dyDescent="0.25">
      <c r="A26" s="157"/>
      <c r="B26" s="37"/>
      <c r="C26" s="37"/>
      <c r="D26" s="38"/>
      <c r="E26" s="38"/>
      <c r="F26" s="38"/>
      <c r="G26" s="38"/>
      <c r="H26" s="39"/>
      <c r="I26" s="206"/>
      <c r="M26" s="172" t="s">
        <v>87</v>
      </c>
      <c r="N26" s="131">
        <v>0.92</v>
      </c>
    </row>
    <row r="27" spans="1:14" ht="13.5" thickTop="1" x14ac:dyDescent="0.2">
      <c r="A27" s="157"/>
      <c r="B27" s="13" t="s">
        <v>3</v>
      </c>
      <c r="C27" s="13"/>
      <c r="D27" s="14"/>
      <c r="E27" s="14"/>
      <c r="F27" s="14"/>
      <c r="G27" s="14"/>
      <c r="H27" s="31" t="e">
        <f>H22+H25</f>
        <v>#N/A</v>
      </c>
      <c r="I27" s="206"/>
      <c r="M27" s="172" t="s">
        <v>88</v>
      </c>
      <c r="N27" s="131">
        <v>0.92</v>
      </c>
    </row>
    <row r="28" spans="1:14" x14ac:dyDescent="0.2">
      <c r="A28" s="157"/>
      <c r="B28" s="35"/>
      <c r="C28" s="35"/>
      <c r="D28" s="24"/>
      <c r="E28" s="24"/>
      <c r="F28" s="24"/>
      <c r="G28" s="24"/>
      <c r="H28" s="36"/>
      <c r="I28" s="206"/>
      <c r="M28" s="172" t="s">
        <v>89</v>
      </c>
      <c r="N28" s="131">
        <v>0.92</v>
      </c>
    </row>
    <row r="29" spans="1:14" x14ac:dyDescent="0.2">
      <c r="A29" s="157"/>
      <c r="B29" s="35" t="s">
        <v>11</v>
      </c>
      <c r="C29" s="169">
        <v>0.05</v>
      </c>
      <c r="D29" s="24"/>
      <c r="E29" s="24"/>
      <c r="F29" s="24"/>
      <c r="G29" s="24"/>
      <c r="H29" s="36" t="e">
        <f>H27*C29</f>
        <v>#N/A</v>
      </c>
      <c r="I29" s="206"/>
      <c r="M29" s="172" t="s">
        <v>90</v>
      </c>
      <c r="N29" s="131">
        <v>0.92</v>
      </c>
    </row>
    <row r="30" spans="1:14" ht="13.5" thickBot="1" x14ac:dyDescent="0.25">
      <c r="A30" s="157"/>
      <c r="B30" s="37"/>
      <c r="C30" s="37"/>
      <c r="D30" s="38"/>
      <c r="E30" s="38"/>
      <c r="F30" s="38"/>
      <c r="G30" s="38"/>
      <c r="H30" s="39"/>
      <c r="I30" s="206"/>
      <c r="M30" s="172" t="s">
        <v>91</v>
      </c>
      <c r="N30" s="131">
        <v>0.92</v>
      </c>
    </row>
    <row r="31" spans="1:14" ht="13.5" thickTop="1" x14ac:dyDescent="0.2">
      <c r="A31" s="157"/>
      <c r="B31" s="13" t="s">
        <v>4</v>
      </c>
      <c r="C31" s="35"/>
      <c r="D31" s="24"/>
      <c r="E31" s="24"/>
      <c r="F31" s="24"/>
      <c r="G31" s="24"/>
      <c r="H31" s="36" t="e">
        <f>H27+H29</f>
        <v>#N/A</v>
      </c>
      <c r="I31" s="206"/>
      <c r="M31" s="172" t="s">
        <v>92</v>
      </c>
      <c r="N31" s="131">
        <v>0.92</v>
      </c>
    </row>
    <row r="32" spans="1:14" x14ac:dyDescent="0.2">
      <c r="A32" s="157"/>
      <c r="B32" s="1"/>
      <c r="C32" s="1"/>
      <c r="H32" s="34"/>
      <c r="I32" s="206"/>
      <c r="M32" s="172" t="s">
        <v>93</v>
      </c>
      <c r="N32" s="131">
        <v>0.92</v>
      </c>
    </row>
    <row r="33" spans="1:14" x14ac:dyDescent="0.2">
      <c r="A33" s="157"/>
      <c r="B33" s="1" t="s">
        <v>12</v>
      </c>
      <c r="C33" s="1"/>
      <c r="H33" s="34" t="e">
        <f>H31*0.19</f>
        <v>#N/A</v>
      </c>
      <c r="I33" s="206"/>
      <c r="M33" s="172" t="s">
        <v>94</v>
      </c>
      <c r="N33" s="131">
        <v>0.92</v>
      </c>
    </row>
    <row r="34" spans="1:14" x14ac:dyDescent="0.2">
      <c r="A34" s="157"/>
      <c r="B34" s="1"/>
      <c r="H34" s="34"/>
      <c r="I34" s="206"/>
      <c r="M34" s="172" t="s">
        <v>95</v>
      </c>
      <c r="N34" s="131">
        <v>0.92</v>
      </c>
    </row>
    <row r="35" spans="1:14" x14ac:dyDescent="0.2">
      <c r="A35" s="157"/>
      <c r="B35" s="17" t="s">
        <v>5</v>
      </c>
      <c r="C35" s="18"/>
      <c r="D35" s="18"/>
      <c r="E35" s="18"/>
      <c r="F35" s="18"/>
      <c r="G35" s="18"/>
      <c r="H35" s="52" t="e">
        <f>H31+H33</f>
        <v>#N/A</v>
      </c>
      <c r="I35" s="206"/>
      <c r="M35" s="172" t="s">
        <v>96</v>
      </c>
      <c r="N35" s="131">
        <v>0.92</v>
      </c>
    </row>
    <row r="36" spans="1:14" x14ac:dyDescent="0.2">
      <c r="A36" s="157"/>
      <c r="B36" s="50" t="s">
        <v>20</v>
      </c>
      <c r="C36" s="51"/>
      <c r="D36" s="51"/>
      <c r="E36" s="51"/>
      <c r="F36" s="51"/>
      <c r="G36" s="51"/>
      <c r="H36" s="158"/>
      <c r="I36" s="206"/>
      <c r="M36" s="172" t="s">
        <v>97</v>
      </c>
      <c r="N36" s="131">
        <v>0.92</v>
      </c>
    </row>
    <row r="37" spans="1:14" x14ac:dyDescent="0.2">
      <c r="A37" s="157"/>
      <c r="B37" s="157"/>
      <c r="C37" s="157"/>
      <c r="D37" s="157"/>
      <c r="E37" s="157"/>
      <c r="F37" s="157"/>
      <c r="G37" s="157"/>
      <c r="H37" s="157"/>
      <c r="I37" s="157"/>
      <c r="M37" s="172" t="s">
        <v>98</v>
      </c>
      <c r="N37" s="131">
        <v>0.92</v>
      </c>
    </row>
    <row r="38" spans="1:14" s="170" customFormat="1" ht="14.25" x14ac:dyDescent="0.2">
      <c r="B38" s="171" t="s">
        <v>223</v>
      </c>
      <c r="M38" s="172" t="s">
        <v>100</v>
      </c>
      <c r="N38" s="131">
        <v>0.92</v>
      </c>
    </row>
    <row r="39" spans="1:14" ht="14.25" x14ac:dyDescent="0.2">
      <c r="A39" s="19"/>
      <c r="B39" s="171" t="s">
        <v>224</v>
      </c>
      <c r="C39" s="19"/>
      <c r="D39" s="19"/>
      <c r="E39" s="20"/>
      <c r="F39" s="10"/>
      <c r="G39" s="19"/>
      <c r="H39" s="19"/>
      <c r="I39" s="19"/>
      <c r="M39" s="172" t="s">
        <v>99</v>
      </c>
      <c r="N39" s="131">
        <v>0.92</v>
      </c>
    </row>
    <row r="40" spans="1:14" x14ac:dyDescent="0.2">
      <c r="A40" s="186"/>
      <c r="B40" s="238" t="s">
        <v>17</v>
      </c>
      <c r="C40" s="238"/>
      <c r="D40" s="238"/>
      <c r="E40" s="238"/>
      <c r="F40" s="238"/>
      <c r="G40" s="238"/>
      <c r="H40" s="238"/>
      <c r="I40" s="186"/>
      <c r="M40" s="172" t="s">
        <v>101</v>
      </c>
      <c r="N40" s="131">
        <v>0.92</v>
      </c>
    </row>
    <row r="41" spans="1:14" ht="38.25" x14ac:dyDescent="0.2">
      <c r="A41" s="187"/>
      <c r="B41" s="93" t="s">
        <v>197</v>
      </c>
      <c r="C41" s="21" t="s">
        <v>56</v>
      </c>
      <c r="D41" s="21" t="s">
        <v>9</v>
      </c>
      <c r="E41" s="249" t="s">
        <v>57</v>
      </c>
      <c r="F41" s="250"/>
      <c r="G41" s="115" t="s">
        <v>51</v>
      </c>
      <c r="H41" s="21" t="s">
        <v>50</v>
      </c>
      <c r="I41" s="187"/>
      <c r="M41" s="172" t="s">
        <v>102</v>
      </c>
      <c r="N41" s="131">
        <v>0.92</v>
      </c>
    </row>
    <row r="42" spans="1:14" s="19" customFormat="1" ht="15" x14ac:dyDescent="0.2">
      <c r="A42" s="188"/>
      <c r="B42" s="189" t="s">
        <v>195</v>
      </c>
      <c r="C42" s="190"/>
      <c r="D42" s="191"/>
      <c r="E42" s="251"/>
      <c r="F42" s="252"/>
      <c r="G42" s="192"/>
      <c r="H42" s="193">
        <f>D42*E42*G42</f>
        <v>0</v>
      </c>
      <c r="I42" s="188"/>
      <c r="J42" s="19" t="s">
        <v>215</v>
      </c>
      <c r="M42" s="172" t="s">
        <v>103</v>
      </c>
      <c r="N42" s="131">
        <v>0.92</v>
      </c>
    </row>
    <row r="43" spans="1:14" ht="15" x14ac:dyDescent="0.2">
      <c r="A43" s="188"/>
      <c r="B43" s="163"/>
      <c r="C43" s="174"/>
      <c r="D43" s="118">
        <f>IF(C43="EG9b bis 12",34,IF(C43="C4/W3",98.1,IF(C43="C1/C2/C3/W1/W2",71,IF(C43="EG13Ü/EG14/EG15/EG15Ü",71,IF(C43="EG13",44.1,IF(C43="EG1 bis 4",25.4,IF(C43="EG5 bis 9a",33.2,0)))))))</f>
        <v>0</v>
      </c>
      <c r="E43" s="253"/>
      <c r="F43" s="237"/>
      <c r="G43" s="165"/>
      <c r="H43" s="117">
        <f t="shared" ref="H43:H50" si="0">D43*E43*G43</f>
        <v>0</v>
      </c>
      <c r="I43" s="188"/>
      <c r="J43" s="179" t="s">
        <v>256</v>
      </c>
      <c r="M43" s="172" t="s">
        <v>104</v>
      </c>
      <c r="N43" s="131">
        <v>0.92</v>
      </c>
    </row>
    <row r="44" spans="1:14" ht="15" x14ac:dyDescent="0.2">
      <c r="A44" s="188"/>
      <c r="B44" s="163"/>
      <c r="C44" s="164"/>
      <c r="D44" s="118">
        <f>IF(C44="EG9b bis 12",34,IF(C44="C4/W3",98.1,IF(C44="C1/C2/C3/W1/W2",71,IF(C44="EG13Ü/EG14/EG15/EG15Ü",71,IF(C44="EG13",44.1,IF(C44="EG1 bis 4",25.4,IF(C44="EG5 bis 9a",33.2,0)))))))</f>
        <v>0</v>
      </c>
      <c r="E44" s="253"/>
      <c r="F44" s="237"/>
      <c r="G44" s="165"/>
      <c r="H44" s="117">
        <f>D44*E44*G44</f>
        <v>0</v>
      </c>
      <c r="I44" s="188"/>
      <c r="J44" s="179" t="s">
        <v>257</v>
      </c>
      <c r="M44" s="172" t="s">
        <v>105</v>
      </c>
      <c r="N44" s="131">
        <v>0.92</v>
      </c>
    </row>
    <row r="45" spans="1:14" ht="13.5" customHeight="1" x14ac:dyDescent="0.2">
      <c r="A45" s="188"/>
      <c r="B45" s="163"/>
      <c r="C45" s="164"/>
      <c r="D45" s="118">
        <f>IF(C45="EG9b bis 12",34,IF(C45="C4/W3",98.1,IF(C45="C1/C2/C3/W1/W2",71,IF(C45="EG13Ü/EG14/EG15/EG15Ü",71,IF(C45="EG13",44.1,IF(C45="EG1 bis 4",25.4,IF(C45="EG5 bis 9a",33.2,0)))))))</f>
        <v>0</v>
      </c>
      <c r="E45" s="253"/>
      <c r="F45" s="237"/>
      <c r="G45" s="165"/>
      <c r="H45" s="117">
        <f t="shared" si="0"/>
        <v>0</v>
      </c>
      <c r="I45" s="188"/>
      <c r="J45" s="179" t="s">
        <v>45</v>
      </c>
      <c r="M45" s="172" t="s">
        <v>106</v>
      </c>
      <c r="N45" s="131">
        <v>0.92</v>
      </c>
    </row>
    <row r="46" spans="1:14" ht="12.75" customHeight="1" x14ac:dyDescent="0.2">
      <c r="A46" s="188"/>
      <c r="B46" s="163"/>
      <c r="C46" s="164"/>
      <c r="D46" s="118">
        <f>IF(C46="EG9b bis 12",34,IF(C46="C4/W3",98.1,IF(C46="C1/C2/C3/W1/W2",71,IF(C46="EG13Ü/EG14/EG15/EG15Ü",71,IF(C46="EG13",44.1,IF(C46="EG1 bis 4",25.4,IF(C46="EG5 bis 9a",33.2,0)))))))</f>
        <v>0</v>
      </c>
      <c r="E46" s="253"/>
      <c r="F46" s="237"/>
      <c r="G46" s="165"/>
      <c r="H46" s="117">
        <f t="shared" si="0"/>
        <v>0</v>
      </c>
      <c r="I46" s="188"/>
      <c r="J46" s="179" t="s">
        <v>255</v>
      </c>
      <c r="M46" s="172" t="s">
        <v>107</v>
      </c>
      <c r="N46" s="131">
        <v>0.92</v>
      </c>
    </row>
    <row r="47" spans="1:14" s="22" customFormat="1" ht="16.5" customHeight="1" x14ac:dyDescent="0.2">
      <c r="A47" s="188"/>
      <c r="B47" s="189" t="s">
        <v>196</v>
      </c>
      <c r="C47" s="194"/>
      <c r="D47" s="191"/>
      <c r="E47" s="251"/>
      <c r="F47" s="252"/>
      <c r="G47" s="192"/>
      <c r="H47" s="193">
        <f t="shared" si="0"/>
        <v>0</v>
      </c>
      <c r="I47" s="188"/>
      <c r="J47" s="22" t="s">
        <v>216</v>
      </c>
      <c r="M47" s="172" t="s">
        <v>108</v>
      </c>
      <c r="N47" s="131">
        <v>0.92</v>
      </c>
    </row>
    <row r="48" spans="1:14" ht="15" x14ac:dyDescent="0.2">
      <c r="A48" s="188"/>
      <c r="B48" s="163"/>
      <c r="C48" s="164"/>
      <c r="D48" s="118">
        <f>IF(C48="EG9b bis 12",34,IF(C48="C4/W3",98.1,IF(C48="C1/C2/C3/W1/W2",71,IF(C48="EG13Ü/EG14/EG15/EG15Ü",71,IF(C48="EG13",44.1,IF(C48="EG1 bis 4",25.4,IF(C48="EG5 bis 9a",33.2,0)))))))</f>
        <v>0</v>
      </c>
      <c r="E48" s="253"/>
      <c r="F48" s="237"/>
      <c r="G48" s="165"/>
      <c r="H48" s="117">
        <f t="shared" si="0"/>
        <v>0</v>
      </c>
      <c r="I48" s="188"/>
      <c r="J48" s="4" t="s">
        <v>217</v>
      </c>
      <c r="M48" s="172" t="s">
        <v>109</v>
      </c>
      <c r="N48" s="131">
        <v>0.92</v>
      </c>
    </row>
    <row r="49" spans="1:14" ht="13.5" customHeight="1" x14ac:dyDescent="0.2">
      <c r="A49" s="188"/>
      <c r="B49" s="163"/>
      <c r="C49" s="164"/>
      <c r="D49" s="118">
        <f>IF(C49="EG9b bis 12",34,IF(C49="C4/W3",98.1,IF(C49="C1/C2/C3/W1/W2",71,IF(C49="EG13Ü/EG14/EG15/EG15Ü",71,IF(C49="EG13",44.1,IF(C49="EG1 bis 4",25.4,IF(C49="EG5 bis 9a",33.2,0)))))))</f>
        <v>0</v>
      </c>
      <c r="E49" s="254"/>
      <c r="F49" s="237"/>
      <c r="G49" s="165"/>
      <c r="H49" s="117">
        <f t="shared" si="0"/>
        <v>0</v>
      </c>
      <c r="I49" s="188"/>
      <c r="M49" s="172" t="s">
        <v>110</v>
      </c>
      <c r="N49" s="131">
        <v>0.92</v>
      </c>
    </row>
    <row r="50" spans="1:14" ht="15" x14ac:dyDescent="0.2">
      <c r="A50" s="188"/>
      <c r="B50" s="163"/>
      <c r="C50" s="174"/>
      <c r="D50" s="118">
        <f>IF(C50="EG9b bis 12",34,IF(C50="C4/W3",98.1,IF(C50="C1/C2/C3/W1/W2",71,IF(C50="EG13Ü/EG14/EG15/EG15Ü",71,IF(C50="EG13",44.1,IF(C50="EG1 bis 4",25.4,IF(C50="EG5 bis 9a",33.2,0)))))))</f>
        <v>0</v>
      </c>
      <c r="E50" s="253"/>
      <c r="F50" s="237"/>
      <c r="G50" s="165"/>
      <c r="H50" s="117">
        <f t="shared" si="0"/>
        <v>0</v>
      </c>
      <c r="I50" s="188"/>
      <c r="M50" s="172" t="s">
        <v>111</v>
      </c>
      <c r="N50" s="131">
        <v>0.92</v>
      </c>
    </row>
    <row r="51" spans="1:14" x14ac:dyDescent="0.2">
      <c r="A51" s="188"/>
      <c r="B51" s="246" t="s">
        <v>49</v>
      </c>
      <c r="C51" s="247"/>
      <c r="D51" s="247"/>
      <c r="E51" s="247"/>
      <c r="F51" s="247"/>
      <c r="G51" s="248"/>
      <c r="H51" s="195">
        <f>SUM(H42:H50)</f>
        <v>0</v>
      </c>
      <c r="I51" s="188"/>
      <c r="M51" s="172" t="s">
        <v>112</v>
      </c>
      <c r="N51" s="131">
        <v>0.92</v>
      </c>
    </row>
    <row r="52" spans="1:14" ht="39" customHeight="1" x14ac:dyDescent="0.2">
      <c r="A52" s="188"/>
      <c r="B52" s="234" t="s">
        <v>26</v>
      </c>
      <c r="C52" s="234"/>
      <c r="D52" s="234"/>
      <c r="E52" s="234"/>
      <c r="F52" s="234"/>
      <c r="G52" s="234"/>
      <c r="H52" s="234"/>
      <c r="I52" s="188"/>
      <c r="M52" s="172" t="s">
        <v>113</v>
      </c>
      <c r="N52" s="131">
        <v>0.92</v>
      </c>
    </row>
    <row r="53" spans="1:14" ht="12.75" customHeight="1" x14ac:dyDescent="0.2">
      <c r="A53" s="188"/>
      <c r="B53" s="188"/>
      <c r="C53" s="188"/>
      <c r="D53" s="188"/>
      <c r="E53" s="188"/>
      <c r="F53" s="188"/>
      <c r="G53" s="188"/>
      <c r="H53" s="188"/>
      <c r="I53" s="188"/>
      <c r="K53" s="49"/>
      <c r="M53" s="172" t="s">
        <v>114</v>
      </c>
      <c r="N53" s="131">
        <v>0.92</v>
      </c>
    </row>
    <row r="54" spans="1:14" s="19" customFormat="1" ht="8.25" customHeight="1" x14ac:dyDescent="0.2">
      <c r="A54" s="94"/>
      <c r="B54" s="94"/>
      <c r="C54" s="94"/>
      <c r="D54" s="94"/>
      <c r="E54" s="94"/>
      <c r="F54" s="94"/>
      <c r="G54" s="94"/>
      <c r="H54" s="94"/>
      <c r="I54" s="94"/>
      <c r="K54" s="123"/>
      <c r="M54" s="172" t="s">
        <v>115</v>
      </c>
      <c r="N54" s="131">
        <v>0.92</v>
      </c>
    </row>
    <row r="55" spans="1:14" ht="8.25" customHeight="1" x14ac:dyDescent="0.2">
      <c r="A55" s="94"/>
      <c r="B55" s="94"/>
      <c r="C55" s="94"/>
      <c r="D55" s="94"/>
      <c r="E55" s="94"/>
      <c r="F55" s="94"/>
      <c r="G55" s="94"/>
      <c r="H55" s="94"/>
      <c r="I55" s="94"/>
      <c r="K55" s="49"/>
      <c r="M55" s="172" t="s">
        <v>227</v>
      </c>
      <c r="N55" s="131">
        <v>0.92</v>
      </c>
    </row>
    <row r="56" spans="1:14" ht="32.25" customHeight="1" x14ac:dyDescent="0.4">
      <c r="B56" s="2" t="s">
        <v>59</v>
      </c>
      <c r="E56" s="5"/>
      <c r="F56" s="6"/>
      <c r="M56" s="172" t="s">
        <v>116</v>
      </c>
      <c r="N56" s="131">
        <v>0.92</v>
      </c>
    </row>
    <row r="57" spans="1:14" ht="12" customHeight="1" x14ac:dyDescent="0.2">
      <c r="M57" s="172" t="s">
        <v>117</v>
      </c>
      <c r="N57" s="131">
        <v>0.92</v>
      </c>
    </row>
    <row r="58" spans="1:14" ht="14.25" customHeight="1" x14ac:dyDescent="0.2">
      <c r="A58" s="199"/>
      <c r="B58" s="243" t="s">
        <v>24</v>
      </c>
      <c r="C58" s="243"/>
      <c r="D58" s="243"/>
      <c r="E58" s="243"/>
      <c r="F58" s="243"/>
      <c r="G58" s="243"/>
      <c r="H58" s="243"/>
      <c r="I58" s="200"/>
      <c r="M58" s="172" t="s">
        <v>118</v>
      </c>
      <c r="N58" s="131">
        <v>0.92</v>
      </c>
    </row>
    <row r="59" spans="1:14" ht="7.5" customHeight="1" x14ac:dyDescent="0.2">
      <c r="A59" s="199"/>
      <c r="C59" s="23"/>
      <c r="D59" s="23"/>
      <c r="E59" s="23"/>
      <c r="F59" s="23"/>
      <c r="I59" s="203"/>
      <c r="M59" s="172">
        <v>505</v>
      </c>
      <c r="N59" s="131">
        <v>0.92</v>
      </c>
    </row>
    <row r="60" spans="1:14" ht="27" customHeight="1" x14ac:dyDescent="0.2">
      <c r="A60" s="199"/>
      <c r="B60" s="261" t="s">
        <v>212</v>
      </c>
      <c r="C60" s="262"/>
      <c r="D60" s="262"/>
      <c r="E60" s="262"/>
      <c r="F60" s="262"/>
      <c r="G60" s="262"/>
      <c r="H60" s="262"/>
      <c r="I60" s="203"/>
      <c r="M60" s="172" t="s">
        <v>119</v>
      </c>
      <c r="N60" s="131">
        <v>0.92</v>
      </c>
    </row>
    <row r="61" spans="1:14" ht="10.5" customHeight="1" x14ac:dyDescent="0.2">
      <c r="A61" s="199"/>
      <c r="I61" s="199"/>
      <c r="M61" s="172" t="s">
        <v>226</v>
      </c>
      <c r="N61" s="131">
        <v>0.92</v>
      </c>
    </row>
    <row r="62" spans="1:14" ht="52.5" customHeight="1" x14ac:dyDescent="0.2">
      <c r="A62" s="201"/>
      <c r="B62" s="259" t="s">
        <v>55</v>
      </c>
      <c r="C62" s="260"/>
      <c r="D62" s="260"/>
      <c r="E62" s="260"/>
      <c r="F62" s="260"/>
      <c r="G62" s="260"/>
      <c r="H62" s="260"/>
      <c r="I62" s="201"/>
      <c r="M62" s="172" t="s">
        <v>120</v>
      </c>
      <c r="N62" s="131">
        <v>0.92</v>
      </c>
    </row>
    <row r="63" spans="1:14" s="26" customFormat="1" ht="10.5" customHeight="1" x14ac:dyDescent="0.2">
      <c r="A63" s="201"/>
      <c r="B63" s="3"/>
      <c r="C63" s="25"/>
      <c r="D63" s="25"/>
      <c r="E63" s="25"/>
      <c r="F63" s="25"/>
      <c r="G63" s="25"/>
      <c r="H63" s="25"/>
      <c r="I63" s="201"/>
      <c r="M63" s="172" t="s">
        <v>121</v>
      </c>
      <c r="N63" s="131">
        <v>0.92</v>
      </c>
    </row>
    <row r="64" spans="1:14" s="26" customFormat="1" ht="67.5" customHeight="1" x14ac:dyDescent="0.2">
      <c r="A64" s="199"/>
      <c r="B64" s="257" t="s">
        <v>210</v>
      </c>
      <c r="C64" s="258"/>
      <c r="D64" s="27" t="s">
        <v>211</v>
      </c>
      <c r="E64" s="27" t="s">
        <v>53</v>
      </c>
      <c r="F64" s="28" t="s">
        <v>19</v>
      </c>
      <c r="G64" s="28" t="s">
        <v>16</v>
      </c>
      <c r="H64" s="28" t="s">
        <v>10</v>
      </c>
      <c r="I64" s="199"/>
      <c r="M64" s="172">
        <v>502</v>
      </c>
      <c r="N64" s="131">
        <v>0.92</v>
      </c>
    </row>
    <row r="65" spans="1:14" s="26" customFormat="1" ht="15.75" customHeight="1" x14ac:dyDescent="0.2">
      <c r="A65" s="199"/>
      <c r="B65" s="255"/>
      <c r="C65" s="256"/>
      <c r="D65" s="158">
        <v>0</v>
      </c>
      <c r="E65" s="166">
        <v>1</v>
      </c>
      <c r="F65" s="167">
        <v>1</v>
      </c>
      <c r="G65" s="168"/>
      <c r="H65" s="119">
        <f>(D65/F65)*E65*G65%</f>
        <v>0</v>
      </c>
      <c r="I65" s="199"/>
      <c r="M65" s="172">
        <v>511</v>
      </c>
      <c r="N65" s="131">
        <v>0.92</v>
      </c>
    </row>
    <row r="66" spans="1:14" s="26" customFormat="1" ht="15.75" customHeight="1" x14ac:dyDescent="0.2">
      <c r="A66" s="199"/>
      <c r="B66" s="255"/>
      <c r="C66" s="256"/>
      <c r="D66" s="158">
        <v>0</v>
      </c>
      <c r="E66" s="166">
        <v>1</v>
      </c>
      <c r="F66" s="167">
        <v>1</v>
      </c>
      <c r="G66" s="168"/>
      <c r="H66" s="119">
        <f t="shared" ref="H66:H71" si="1">(D66/F66)*E66*G66%</f>
        <v>0</v>
      </c>
      <c r="I66" s="199"/>
      <c r="M66" s="172">
        <v>523</v>
      </c>
      <c r="N66" s="131">
        <v>0.92</v>
      </c>
    </row>
    <row r="67" spans="1:14" s="26" customFormat="1" ht="15.75" customHeight="1" x14ac:dyDescent="0.2">
      <c r="A67" s="199"/>
      <c r="B67" s="255"/>
      <c r="C67" s="256"/>
      <c r="D67" s="158">
        <v>0</v>
      </c>
      <c r="E67" s="166">
        <v>1</v>
      </c>
      <c r="F67" s="167">
        <v>1</v>
      </c>
      <c r="G67" s="168"/>
      <c r="H67" s="119">
        <f t="shared" si="1"/>
        <v>0</v>
      </c>
      <c r="I67" s="199"/>
      <c r="M67" s="172">
        <v>542</v>
      </c>
      <c r="N67" s="131">
        <v>0.92</v>
      </c>
    </row>
    <row r="68" spans="1:14" ht="15.75" customHeight="1" x14ac:dyDescent="0.2">
      <c r="A68" s="199"/>
      <c r="B68" s="255"/>
      <c r="C68" s="256"/>
      <c r="D68" s="158">
        <v>0</v>
      </c>
      <c r="E68" s="166">
        <v>1</v>
      </c>
      <c r="F68" s="167">
        <v>1</v>
      </c>
      <c r="G68" s="168"/>
      <c r="H68" s="119">
        <f t="shared" si="1"/>
        <v>0</v>
      </c>
      <c r="I68" s="199"/>
      <c r="M68" s="172">
        <v>551</v>
      </c>
      <c r="N68" s="131">
        <v>0.92</v>
      </c>
    </row>
    <row r="69" spans="1:14" ht="15.75" customHeight="1" x14ac:dyDescent="0.2">
      <c r="A69" s="199"/>
      <c r="B69" s="255"/>
      <c r="C69" s="256"/>
      <c r="D69" s="158">
        <v>0</v>
      </c>
      <c r="E69" s="166">
        <v>1</v>
      </c>
      <c r="F69" s="167">
        <v>1</v>
      </c>
      <c r="G69" s="168"/>
      <c r="H69" s="119">
        <f t="shared" si="1"/>
        <v>0</v>
      </c>
      <c r="I69" s="199"/>
      <c r="M69" s="172">
        <v>552</v>
      </c>
      <c r="N69" s="131">
        <v>0.92</v>
      </c>
    </row>
    <row r="70" spans="1:14" ht="15.75" customHeight="1" x14ac:dyDescent="0.2">
      <c r="A70" s="199"/>
      <c r="B70" s="255"/>
      <c r="C70" s="256"/>
      <c r="D70" s="158">
        <v>0</v>
      </c>
      <c r="E70" s="166">
        <v>1</v>
      </c>
      <c r="F70" s="167">
        <v>1</v>
      </c>
      <c r="G70" s="168"/>
      <c r="H70" s="119">
        <f t="shared" si="1"/>
        <v>0</v>
      </c>
      <c r="I70" s="199"/>
      <c r="M70" s="172">
        <v>571</v>
      </c>
      <c r="N70" s="131">
        <v>0.92</v>
      </c>
    </row>
    <row r="71" spans="1:14" ht="15.75" customHeight="1" x14ac:dyDescent="0.2">
      <c r="A71" s="199"/>
      <c r="B71" s="255"/>
      <c r="C71" s="256"/>
      <c r="D71" s="158">
        <v>0</v>
      </c>
      <c r="E71" s="166">
        <v>1</v>
      </c>
      <c r="F71" s="167">
        <v>1</v>
      </c>
      <c r="G71" s="168"/>
      <c r="H71" s="119">
        <f t="shared" si="1"/>
        <v>0</v>
      </c>
      <c r="I71" s="204"/>
      <c r="M71" s="172">
        <v>572</v>
      </c>
      <c r="N71" s="131">
        <v>0.92</v>
      </c>
    </row>
    <row r="72" spans="1:14" ht="15.75" customHeight="1" x14ac:dyDescent="0.2">
      <c r="A72" s="199"/>
      <c r="B72" s="53" t="s">
        <v>18</v>
      </c>
      <c r="C72" s="44"/>
      <c r="D72" s="44"/>
      <c r="E72" s="44"/>
      <c r="F72" s="44"/>
      <c r="G72" s="54"/>
      <c r="H72" s="205">
        <f>SUM(H65:H71)</f>
        <v>0</v>
      </c>
      <c r="I72" s="204"/>
      <c r="M72" s="177">
        <v>795</v>
      </c>
      <c r="N72" s="131">
        <v>0.92</v>
      </c>
    </row>
    <row r="73" spans="1:14" ht="8.25" customHeight="1" x14ac:dyDescent="0.2">
      <c r="A73" s="199"/>
      <c r="I73" s="204"/>
    </row>
    <row r="74" spans="1:14" ht="15.75" customHeight="1" x14ac:dyDescent="0.2">
      <c r="A74" s="202"/>
      <c r="B74" s="199"/>
      <c r="C74" s="199"/>
      <c r="D74" s="199"/>
      <c r="E74" s="199"/>
      <c r="F74" s="204"/>
      <c r="G74" s="204"/>
      <c r="H74" s="204"/>
      <c r="I74" s="204"/>
    </row>
    <row r="75" spans="1:14" s="20" customFormat="1" ht="9" customHeight="1" x14ac:dyDescent="0.2">
      <c r="B75" s="56"/>
      <c r="C75" s="56"/>
      <c r="D75" s="56"/>
      <c r="E75" s="56"/>
      <c r="F75" s="56"/>
      <c r="G75" s="56"/>
      <c r="H75" s="56"/>
      <c r="I75" s="56"/>
    </row>
    <row r="76" spans="1:14" s="20" customFormat="1" ht="3" customHeight="1" x14ac:dyDescent="0.2">
      <c r="B76" s="57"/>
      <c r="C76" s="57"/>
      <c r="D76" s="57"/>
      <c r="E76" s="57"/>
      <c r="F76" s="57"/>
      <c r="G76" s="57"/>
      <c r="H76" s="122"/>
      <c r="I76" s="58"/>
    </row>
    <row r="77" spans="1:14" ht="7.5" customHeight="1" x14ac:dyDescent="0.2"/>
    <row r="78" spans="1:14" ht="26.25" x14ac:dyDescent="0.4">
      <c r="B78" s="2" t="s">
        <v>214</v>
      </c>
      <c r="E78" s="5"/>
      <c r="F78" s="6"/>
      <c r="M78" s="139" t="s">
        <v>253</v>
      </c>
      <c r="N78" s="150">
        <v>1.1499999999999999</v>
      </c>
    </row>
    <row r="79" spans="1:14" x14ac:dyDescent="0.2">
      <c r="E79" s="5"/>
      <c r="F79" s="6"/>
      <c r="M79" s="141"/>
      <c r="N79" s="150"/>
    </row>
    <row r="80" spans="1:14" ht="12" customHeight="1" x14ac:dyDescent="0.2">
      <c r="E80" s="5"/>
      <c r="F80" s="6"/>
      <c r="M80" s="142">
        <v>120</v>
      </c>
      <c r="N80" s="150">
        <v>1.1499999999999999</v>
      </c>
    </row>
    <row r="81" spans="2:14" x14ac:dyDescent="0.2">
      <c r="M81" s="142" t="s">
        <v>228</v>
      </c>
      <c r="N81" s="150">
        <v>1.1499999999999999</v>
      </c>
    </row>
    <row r="82" spans="2:14" x14ac:dyDescent="0.2">
      <c r="B82" s="4" t="s">
        <v>21</v>
      </c>
      <c r="M82" s="142" t="s">
        <v>122</v>
      </c>
      <c r="N82" s="150">
        <v>1.1499999999999999</v>
      </c>
    </row>
    <row r="83" spans="2:14" x14ac:dyDescent="0.2">
      <c r="B83" s="225"/>
      <c r="C83" s="226"/>
      <c r="D83" s="226"/>
      <c r="E83" s="226"/>
      <c r="F83" s="226"/>
      <c r="G83" s="226"/>
      <c r="H83" s="227"/>
      <c r="M83" s="142" t="s">
        <v>123</v>
      </c>
      <c r="N83" s="150">
        <v>1.1499999999999999</v>
      </c>
    </row>
    <row r="84" spans="2:14" x14ac:dyDescent="0.2">
      <c r="B84" s="228"/>
      <c r="C84" s="229"/>
      <c r="D84" s="229"/>
      <c r="E84" s="229"/>
      <c r="F84" s="229"/>
      <c r="G84" s="229"/>
      <c r="H84" s="230"/>
      <c r="M84" s="142" t="s">
        <v>124</v>
      </c>
      <c r="N84" s="150">
        <v>1.1499999999999999</v>
      </c>
    </row>
    <row r="85" spans="2:14" x14ac:dyDescent="0.2">
      <c r="B85" s="228"/>
      <c r="C85" s="229"/>
      <c r="D85" s="229"/>
      <c r="E85" s="229"/>
      <c r="F85" s="229"/>
      <c r="G85" s="229"/>
      <c r="H85" s="230"/>
      <c r="M85" s="142" t="s">
        <v>125</v>
      </c>
      <c r="N85" s="150">
        <v>1.1499999999999999</v>
      </c>
    </row>
    <row r="86" spans="2:14" x14ac:dyDescent="0.2">
      <c r="B86" s="228"/>
      <c r="C86" s="229"/>
      <c r="D86" s="229"/>
      <c r="E86" s="229"/>
      <c r="F86" s="229"/>
      <c r="G86" s="229"/>
      <c r="H86" s="230"/>
      <c r="M86" s="142" t="s">
        <v>232</v>
      </c>
      <c r="N86" s="150">
        <v>1.1499999999999999</v>
      </c>
    </row>
    <row r="87" spans="2:14" x14ac:dyDescent="0.2">
      <c r="B87" s="228"/>
      <c r="C87" s="229"/>
      <c r="D87" s="229"/>
      <c r="E87" s="229"/>
      <c r="F87" s="229"/>
      <c r="G87" s="229"/>
      <c r="H87" s="230"/>
      <c r="M87" s="142" t="s">
        <v>233</v>
      </c>
      <c r="N87" s="150">
        <v>1.1499999999999999</v>
      </c>
    </row>
    <row r="88" spans="2:14" x14ac:dyDescent="0.2">
      <c r="B88" s="228"/>
      <c r="C88" s="229"/>
      <c r="D88" s="229"/>
      <c r="E88" s="229"/>
      <c r="F88" s="229"/>
      <c r="G88" s="229"/>
      <c r="H88" s="230"/>
      <c r="M88" s="142" t="s">
        <v>234</v>
      </c>
      <c r="N88" s="150">
        <v>1.1499999999999999</v>
      </c>
    </row>
    <row r="89" spans="2:14" x14ac:dyDescent="0.2">
      <c r="B89" s="228"/>
      <c r="C89" s="229"/>
      <c r="D89" s="229"/>
      <c r="E89" s="229"/>
      <c r="F89" s="229"/>
      <c r="G89" s="229"/>
      <c r="H89" s="230"/>
      <c r="M89" s="142" t="s">
        <v>235</v>
      </c>
      <c r="N89" s="150">
        <v>1.1499999999999999</v>
      </c>
    </row>
    <row r="90" spans="2:14" x14ac:dyDescent="0.2">
      <c r="B90" s="228"/>
      <c r="C90" s="229"/>
      <c r="D90" s="229"/>
      <c r="E90" s="229"/>
      <c r="F90" s="229"/>
      <c r="G90" s="229"/>
      <c r="H90" s="230"/>
      <c r="M90" s="142" t="s">
        <v>236</v>
      </c>
      <c r="N90" s="150">
        <v>1.1499999999999999</v>
      </c>
    </row>
    <row r="91" spans="2:14" x14ac:dyDescent="0.2">
      <c r="B91" s="228"/>
      <c r="C91" s="229"/>
      <c r="D91" s="229"/>
      <c r="E91" s="229"/>
      <c r="F91" s="229"/>
      <c r="G91" s="229"/>
      <c r="H91" s="230"/>
      <c r="M91" s="142" t="s">
        <v>237</v>
      </c>
      <c r="N91" s="150">
        <v>1.1499999999999999</v>
      </c>
    </row>
    <row r="92" spans="2:14" x14ac:dyDescent="0.2">
      <c r="B92" s="228"/>
      <c r="C92" s="229"/>
      <c r="D92" s="229"/>
      <c r="E92" s="229"/>
      <c r="F92" s="229"/>
      <c r="G92" s="229"/>
      <c r="H92" s="230"/>
      <c r="M92" s="142" t="s">
        <v>238</v>
      </c>
      <c r="N92" s="150">
        <v>1.1499999999999999</v>
      </c>
    </row>
    <row r="93" spans="2:14" x14ac:dyDescent="0.2">
      <c r="B93" s="228"/>
      <c r="C93" s="229"/>
      <c r="D93" s="229"/>
      <c r="E93" s="229"/>
      <c r="F93" s="229"/>
      <c r="G93" s="229"/>
      <c r="H93" s="230"/>
      <c r="M93" s="175" t="s">
        <v>239</v>
      </c>
      <c r="N93" s="150">
        <v>1.1499999999999999</v>
      </c>
    </row>
    <row r="94" spans="2:14" x14ac:dyDescent="0.2">
      <c r="B94" s="228"/>
      <c r="C94" s="229"/>
      <c r="D94" s="229"/>
      <c r="E94" s="229"/>
      <c r="F94" s="229"/>
      <c r="G94" s="229"/>
      <c r="H94" s="230"/>
      <c r="M94" s="142" t="s">
        <v>240</v>
      </c>
      <c r="N94" s="150">
        <v>1.1499999999999999</v>
      </c>
    </row>
    <row r="95" spans="2:14" x14ac:dyDescent="0.2">
      <c r="B95" s="228"/>
      <c r="C95" s="229"/>
      <c r="D95" s="229"/>
      <c r="E95" s="229"/>
      <c r="F95" s="229"/>
      <c r="G95" s="229"/>
      <c r="H95" s="230"/>
      <c r="M95" s="142" t="s">
        <v>241</v>
      </c>
      <c r="N95" s="150">
        <v>1.1499999999999999</v>
      </c>
    </row>
    <row r="96" spans="2:14" x14ac:dyDescent="0.2">
      <c r="B96" s="228"/>
      <c r="C96" s="229"/>
      <c r="D96" s="229"/>
      <c r="E96" s="229"/>
      <c r="F96" s="229"/>
      <c r="G96" s="229"/>
      <c r="H96" s="230"/>
      <c r="M96" s="142" t="s">
        <v>229</v>
      </c>
      <c r="N96" s="150">
        <v>1.1499999999999999</v>
      </c>
    </row>
    <row r="97" spans="2:14" x14ac:dyDescent="0.2">
      <c r="B97" s="228"/>
      <c r="C97" s="229"/>
      <c r="D97" s="229"/>
      <c r="E97" s="229"/>
      <c r="F97" s="229"/>
      <c r="G97" s="229"/>
      <c r="H97" s="230"/>
      <c r="M97" s="142" t="s">
        <v>242</v>
      </c>
      <c r="N97" s="150">
        <v>1.1499999999999999</v>
      </c>
    </row>
    <row r="98" spans="2:14" x14ac:dyDescent="0.2">
      <c r="B98" s="228"/>
      <c r="C98" s="229"/>
      <c r="D98" s="229"/>
      <c r="E98" s="229"/>
      <c r="F98" s="229"/>
      <c r="G98" s="229"/>
      <c r="H98" s="230"/>
      <c r="M98" s="142" t="s">
        <v>243</v>
      </c>
      <c r="N98" s="150">
        <v>1.1499999999999999</v>
      </c>
    </row>
    <row r="99" spans="2:14" x14ac:dyDescent="0.2">
      <c r="B99" s="228"/>
      <c r="C99" s="229"/>
      <c r="D99" s="229"/>
      <c r="E99" s="229"/>
      <c r="F99" s="229"/>
      <c r="G99" s="229"/>
      <c r="H99" s="230"/>
      <c r="M99" s="142" t="s">
        <v>244</v>
      </c>
      <c r="N99" s="150">
        <v>1.1499999999999999</v>
      </c>
    </row>
    <row r="100" spans="2:14" hidden="1" x14ac:dyDescent="0.2">
      <c r="B100" s="228"/>
      <c r="C100" s="229"/>
      <c r="D100" s="229"/>
      <c r="E100" s="229"/>
      <c r="F100" s="229"/>
      <c r="G100" s="229"/>
      <c r="H100" s="230"/>
      <c r="M100" s="142" t="s">
        <v>245</v>
      </c>
      <c r="N100" s="150">
        <v>1.1499999999999999</v>
      </c>
    </row>
    <row r="101" spans="2:14" hidden="1" x14ac:dyDescent="0.2">
      <c r="B101" s="228"/>
      <c r="C101" s="229"/>
      <c r="D101" s="229"/>
      <c r="E101" s="229"/>
      <c r="F101" s="229"/>
      <c r="G101" s="229"/>
      <c r="H101" s="230"/>
      <c r="M101" s="142" t="s">
        <v>246</v>
      </c>
      <c r="N101" s="150">
        <v>1.1499999999999999</v>
      </c>
    </row>
    <row r="102" spans="2:14" hidden="1" x14ac:dyDescent="0.2">
      <c r="B102" s="228"/>
      <c r="C102" s="229"/>
      <c r="D102" s="229"/>
      <c r="E102" s="229"/>
      <c r="F102" s="229"/>
      <c r="G102" s="229"/>
      <c r="H102" s="230"/>
      <c r="M102" s="142" t="s">
        <v>247</v>
      </c>
      <c r="N102" s="150">
        <v>1.1499999999999999</v>
      </c>
    </row>
    <row r="103" spans="2:14" hidden="1" x14ac:dyDescent="0.2">
      <c r="B103" s="228"/>
      <c r="C103" s="229"/>
      <c r="D103" s="229"/>
      <c r="E103" s="229"/>
      <c r="F103" s="229"/>
      <c r="G103" s="229"/>
      <c r="H103" s="230"/>
      <c r="M103" s="142" t="s">
        <v>248</v>
      </c>
      <c r="N103" s="150">
        <v>1.1499999999999999</v>
      </c>
    </row>
    <row r="104" spans="2:14" hidden="1" x14ac:dyDescent="0.2">
      <c r="B104" s="228"/>
      <c r="C104" s="229"/>
      <c r="D104" s="229"/>
      <c r="E104" s="229"/>
      <c r="F104" s="229"/>
      <c r="G104" s="229"/>
      <c r="H104" s="230"/>
      <c r="M104" s="142">
        <v>670</v>
      </c>
      <c r="N104" s="150">
        <v>1.1499999999999999</v>
      </c>
    </row>
    <row r="105" spans="2:14" hidden="1" x14ac:dyDescent="0.2">
      <c r="B105" s="228"/>
      <c r="C105" s="229"/>
      <c r="D105" s="229"/>
      <c r="E105" s="229"/>
      <c r="F105" s="229"/>
      <c r="G105" s="229"/>
      <c r="H105" s="230"/>
      <c r="M105" s="142">
        <v>701</v>
      </c>
      <c r="N105" s="150">
        <v>1.1499999999999999</v>
      </c>
    </row>
    <row r="106" spans="2:14" hidden="1" x14ac:dyDescent="0.2">
      <c r="B106" s="228"/>
      <c r="C106" s="229"/>
      <c r="D106" s="229"/>
      <c r="E106" s="229"/>
      <c r="F106" s="229"/>
      <c r="G106" s="229"/>
      <c r="H106" s="230"/>
      <c r="M106" s="142">
        <v>761</v>
      </c>
      <c r="N106" s="150">
        <v>1.1499999999999999</v>
      </c>
    </row>
    <row r="107" spans="2:14" hidden="1" x14ac:dyDescent="0.2">
      <c r="B107" s="228"/>
      <c r="C107" s="229"/>
      <c r="D107" s="229"/>
      <c r="E107" s="229"/>
      <c r="F107" s="229"/>
      <c r="G107" s="229"/>
      <c r="H107" s="230"/>
      <c r="M107" s="142">
        <v>762</v>
      </c>
      <c r="N107" s="150">
        <v>1.1499999999999999</v>
      </c>
    </row>
    <row r="108" spans="2:14" hidden="1" x14ac:dyDescent="0.2">
      <c r="B108" s="228"/>
      <c r="C108" s="229"/>
      <c r="D108" s="229"/>
      <c r="E108" s="229"/>
      <c r="F108" s="229"/>
      <c r="G108" s="229"/>
      <c r="H108" s="230"/>
      <c r="M108" s="142">
        <v>773</v>
      </c>
      <c r="N108" s="150">
        <v>1.1499999999999999</v>
      </c>
    </row>
    <row r="109" spans="2:14" hidden="1" x14ac:dyDescent="0.2">
      <c r="B109" s="228"/>
      <c r="C109" s="229"/>
      <c r="D109" s="229"/>
      <c r="E109" s="229"/>
      <c r="F109" s="229"/>
      <c r="G109" s="229"/>
      <c r="H109" s="230"/>
      <c r="M109" s="142">
        <v>817</v>
      </c>
      <c r="N109" s="150">
        <v>1.1499999999999999</v>
      </c>
    </row>
    <row r="110" spans="2:14" hidden="1" x14ac:dyDescent="0.2">
      <c r="B110" s="228"/>
      <c r="C110" s="229"/>
      <c r="D110" s="229"/>
      <c r="E110" s="229"/>
      <c r="F110" s="229"/>
      <c r="G110" s="229"/>
      <c r="H110" s="230"/>
      <c r="M110" s="144" t="s">
        <v>254</v>
      </c>
      <c r="N110" s="151">
        <v>1.02</v>
      </c>
    </row>
    <row r="111" spans="2:14" hidden="1" x14ac:dyDescent="0.2">
      <c r="B111" s="228"/>
      <c r="C111" s="229"/>
      <c r="D111" s="229"/>
      <c r="E111" s="229"/>
      <c r="F111" s="229"/>
      <c r="G111" s="229"/>
      <c r="H111" s="230"/>
      <c r="M111" s="146"/>
      <c r="N111" s="151"/>
    </row>
    <row r="112" spans="2:14" hidden="1" x14ac:dyDescent="0.2">
      <c r="B112" s="228"/>
      <c r="C112" s="229"/>
      <c r="D112" s="229"/>
      <c r="E112" s="229"/>
      <c r="F112" s="229"/>
      <c r="G112" s="229"/>
      <c r="H112" s="230"/>
      <c r="M112" s="178" t="s">
        <v>140</v>
      </c>
      <c r="N112" s="151">
        <v>1.02</v>
      </c>
    </row>
    <row r="113" spans="2:14" hidden="1" x14ac:dyDescent="0.2">
      <c r="B113" s="228"/>
      <c r="C113" s="229"/>
      <c r="D113" s="229"/>
      <c r="E113" s="229"/>
      <c r="F113" s="229"/>
      <c r="G113" s="229"/>
      <c r="H113" s="230"/>
      <c r="M113" s="178" t="s">
        <v>141</v>
      </c>
      <c r="N113" s="151">
        <v>1.02</v>
      </c>
    </row>
    <row r="114" spans="2:14" hidden="1" x14ac:dyDescent="0.2">
      <c r="B114" s="228"/>
      <c r="C114" s="229"/>
      <c r="D114" s="229"/>
      <c r="E114" s="229"/>
      <c r="F114" s="229"/>
      <c r="G114" s="229"/>
      <c r="H114" s="230"/>
      <c r="M114" s="178" t="s">
        <v>142</v>
      </c>
      <c r="N114" s="151">
        <v>1.02</v>
      </c>
    </row>
    <row r="115" spans="2:14" hidden="1" x14ac:dyDescent="0.2">
      <c r="B115" s="228"/>
      <c r="C115" s="229"/>
      <c r="D115" s="229"/>
      <c r="E115" s="229"/>
      <c r="F115" s="229"/>
      <c r="G115" s="229"/>
      <c r="H115" s="230"/>
      <c r="M115" s="178" t="s">
        <v>143</v>
      </c>
      <c r="N115" s="151">
        <v>1.02</v>
      </c>
    </row>
    <row r="116" spans="2:14" hidden="1" x14ac:dyDescent="0.2">
      <c r="B116" s="228"/>
      <c r="C116" s="229"/>
      <c r="D116" s="229"/>
      <c r="E116" s="229"/>
      <c r="F116" s="229"/>
      <c r="G116" s="229"/>
      <c r="H116" s="230"/>
      <c r="M116" s="178" t="s">
        <v>144</v>
      </c>
      <c r="N116" s="151">
        <v>1.02</v>
      </c>
    </row>
    <row r="117" spans="2:14" hidden="1" x14ac:dyDescent="0.2">
      <c r="B117" s="228"/>
      <c r="C117" s="229"/>
      <c r="D117" s="229"/>
      <c r="E117" s="229"/>
      <c r="F117" s="229"/>
      <c r="G117" s="229"/>
      <c r="H117" s="230"/>
      <c r="M117" s="178" t="s">
        <v>145</v>
      </c>
      <c r="N117" s="151">
        <v>1.02</v>
      </c>
    </row>
    <row r="118" spans="2:14" hidden="1" x14ac:dyDescent="0.2">
      <c r="B118" s="228"/>
      <c r="C118" s="229"/>
      <c r="D118" s="229"/>
      <c r="E118" s="229"/>
      <c r="F118" s="229"/>
      <c r="G118" s="229"/>
      <c r="H118" s="230"/>
      <c r="M118" s="178" t="s">
        <v>146</v>
      </c>
      <c r="N118" s="151">
        <v>1.02</v>
      </c>
    </row>
    <row r="119" spans="2:14" hidden="1" x14ac:dyDescent="0.2">
      <c r="B119" s="228"/>
      <c r="C119" s="229"/>
      <c r="D119" s="229"/>
      <c r="E119" s="229"/>
      <c r="F119" s="229"/>
      <c r="G119" s="229"/>
      <c r="H119" s="230"/>
      <c r="M119" s="178" t="s">
        <v>147</v>
      </c>
      <c r="N119" s="151">
        <v>1.02</v>
      </c>
    </row>
    <row r="120" spans="2:14" hidden="1" x14ac:dyDescent="0.2">
      <c r="B120" s="228"/>
      <c r="C120" s="229"/>
      <c r="D120" s="229"/>
      <c r="E120" s="229"/>
      <c r="F120" s="229"/>
      <c r="G120" s="229"/>
      <c r="H120" s="230"/>
      <c r="M120" s="178" t="s">
        <v>148</v>
      </c>
      <c r="N120" s="151">
        <v>1.02</v>
      </c>
    </row>
    <row r="121" spans="2:14" hidden="1" x14ac:dyDescent="0.2">
      <c r="B121" s="228"/>
      <c r="C121" s="229"/>
      <c r="D121" s="229"/>
      <c r="E121" s="229"/>
      <c r="F121" s="229"/>
      <c r="G121" s="229"/>
      <c r="H121" s="230"/>
      <c r="M121" s="178" t="s">
        <v>149</v>
      </c>
      <c r="N121" s="151">
        <v>1.02</v>
      </c>
    </row>
    <row r="122" spans="2:14" hidden="1" x14ac:dyDescent="0.2">
      <c r="B122" s="228"/>
      <c r="C122" s="229"/>
      <c r="D122" s="229"/>
      <c r="E122" s="229"/>
      <c r="F122" s="229"/>
      <c r="G122" s="229"/>
      <c r="H122" s="230"/>
      <c r="M122" s="178" t="s">
        <v>150</v>
      </c>
      <c r="N122" s="151">
        <v>1.02</v>
      </c>
    </row>
    <row r="123" spans="2:14" hidden="1" x14ac:dyDescent="0.2">
      <c r="B123" s="228"/>
      <c r="C123" s="229"/>
      <c r="D123" s="229"/>
      <c r="E123" s="229"/>
      <c r="F123" s="229"/>
      <c r="G123" s="229"/>
      <c r="H123" s="230"/>
      <c r="M123" s="178" t="s">
        <v>249</v>
      </c>
      <c r="N123" s="151">
        <v>1.02</v>
      </c>
    </row>
    <row r="124" spans="2:14" hidden="1" x14ac:dyDescent="0.2">
      <c r="B124" s="228"/>
      <c r="C124" s="229"/>
      <c r="D124" s="229"/>
      <c r="E124" s="229"/>
      <c r="F124" s="229"/>
      <c r="G124" s="229"/>
      <c r="H124" s="230"/>
      <c r="M124" s="178" t="s">
        <v>151</v>
      </c>
      <c r="N124" s="151">
        <v>1.02</v>
      </c>
    </row>
    <row r="125" spans="2:14" hidden="1" x14ac:dyDescent="0.2">
      <c r="B125" s="228"/>
      <c r="C125" s="229"/>
      <c r="D125" s="229"/>
      <c r="E125" s="229"/>
      <c r="F125" s="229"/>
      <c r="G125" s="229"/>
      <c r="H125" s="230"/>
      <c r="M125" s="178" t="s">
        <v>152</v>
      </c>
      <c r="N125" s="151">
        <v>1.02</v>
      </c>
    </row>
    <row r="126" spans="2:14" hidden="1" x14ac:dyDescent="0.2">
      <c r="B126" s="228"/>
      <c r="C126" s="229"/>
      <c r="D126" s="229"/>
      <c r="E126" s="229"/>
      <c r="F126" s="229"/>
      <c r="G126" s="229"/>
      <c r="H126" s="230"/>
      <c r="M126" s="178">
        <v>151</v>
      </c>
      <c r="N126" s="151">
        <v>1.02</v>
      </c>
    </row>
    <row r="127" spans="2:14" hidden="1" x14ac:dyDescent="0.2">
      <c r="B127" s="228"/>
      <c r="C127" s="229"/>
      <c r="D127" s="229"/>
      <c r="E127" s="229"/>
      <c r="F127" s="229"/>
      <c r="G127" s="229"/>
      <c r="H127" s="230"/>
      <c r="M127" s="178">
        <v>152</v>
      </c>
      <c r="N127" s="151">
        <v>1.02</v>
      </c>
    </row>
    <row r="128" spans="2:14" hidden="1" x14ac:dyDescent="0.2">
      <c r="B128" s="228"/>
      <c r="C128" s="229"/>
      <c r="D128" s="229"/>
      <c r="E128" s="229"/>
      <c r="F128" s="229"/>
      <c r="G128" s="229"/>
      <c r="H128" s="230"/>
      <c r="M128" s="178">
        <v>153</v>
      </c>
      <c r="N128" s="151">
        <v>1.02</v>
      </c>
    </row>
    <row r="129" spans="2:14" hidden="1" x14ac:dyDescent="0.2">
      <c r="B129" s="228"/>
      <c r="C129" s="229"/>
      <c r="D129" s="229"/>
      <c r="E129" s="229"/>
      <c r="F129" s="229"/>
      <c r="G129" s="229"/>
      <c r="H129" s="230"/>
      <c r="M129" s="178" t="s">
        <v>153</v>
      </c>
      <c r="N129" s="151">
        <v>1.02</v>
      </c>
    </row>
    <row r="130" spans="2:14" hidden="1" x14ac:dyDescent="0.2">
      <c r="B130" s="228"/>
      <c r="C130" s="229"/>
      <c r="D130" s="229"/>
      <c r="E130" s="229"/>
      <c r="F130" s="229"/>
      <c r="G130" s="229"/>
      <c r="H130" s="230"/>
      <c r="M130" s="178" t="s">
        <v>154</v>
      </c>
      <c r="N130" s="151">
        <v>1.02</v>
      </c>
    </row>
    <row r="131" spans="2:14" hidden="1" x14ac:dyDescent="0.2">
      <c r="B131" s="228"/>
      <c r="C131" s="229"/>
      <c r="D131" s="229"/>
      <c r="E131" s="229"/>
      <c r="F131" s="229"/>
      <c r="G131" s="229"/>
      <c r="H131" s="230"/>
      <c r="M131" s="178" t="s">
        <v>155</v>
      </c>
      <c r="N131" s="151">
        <v>1.02</v>
      </c>
    </row>
    <row r="132" spans="2:14" hidden="1" x14ac:dyDescent="0.2">
      <c r="B132" s="228"/>
      <c r="C132" s="229"/>
      <c r="D132" s="229"/>
      <c r="E132" s="229"/>
      <c r="F132" s="229"/>
      <c r="G132" s="229"/>
      <c r="H132" s="230"/>
      <c r="M132" s="178" t="s">
        <v>156</v>
      </c>
      <c r="N132" s="151">
        <v>1.02</v>
      </c>
    </row>
    <row r="133" spans="2:14" hidden="1" x14ac:dyDescent="0.2">
      <c r="B133" s="228"/>
      <c r="C133" s="229"/>
      <c r="D133" s="229"/>
      <c r="E133" s="229"/>
      <c r="F133" s="229"/>
      <c r="G133" s="229"/>
      <c r="H133" s="230"/>
      <c r="M133" s="178" t="s">
        <v>157</v>
      </c>
      <c r="N133" s="151">
        <v>1.02</v>
      </c>
    </row>
    <row r="134" spans="2:14" hidden="1" x14ac:dyDescent="0.2">
      <c r="B134" s="228"/>
      <c r="C134" s="229"/>
      <c r="D134" s="229"/>
      <c r="E134" s="229"/>
      <c r="F134" s="229"/>
      <c r="G134" s="229"/>
      <c r="H134" s="230"/>
      <c r="M134" s="178" t="s">
        <v>158</v>
      </c>
      <c r="N134" s="151">
        <v>1.02</v>
      </c>
    </row>
    <row r="135" spans="2:14" hidden="1" x14ac:dyDescent="0.2">
      <c r="B135" s="228"/>
      <c r="C135" s="229"/>
      <c r="D135" s="229"/>
      <c r="E135" s="229"/>
      <c r="F135" s="229"/>
      <c r="G135" s="229"/>
      <c r="H135" s="230"/>
      <c r="M135" s="178" t="s">
        <v>159</v>
      </c>
      <c r="N135" s="151">
        <v>1.02</v>
      </c>
    </row>
    <row r="136" spans="2:14" hidden="1" x14ac:dyDescent="0.2">
      <c r="B136" s="228"/>
      <c r="C136" s="229"/>
      <c r="D136" s="229"/>
      <c r="E136" s="229"/>
      <c r="F136" s="229"/>
      <c r="G136" s="229"/>
      <c r="H136" s="230"/>
      <c r="M136" s="178" t="s">
        <v>160</v>
      </c>
      <c r="N136" s="151">
        <v>1.02</v>
      </c>
    </row>
    <row r="137" spans="2:14" hidden="1" x14ac:dyDescent="0.2">
      <c r="B137" s="228"/>
      <c r="C137" s="229"/>
      <c r="D137" s="229"/>
      <c r="E137" s="229"/>
      <c r="F137" s="229"/>
      <c r="G137" s="229"/>
      <c r="H137" s="230"/>
      <c r="M137" s="178" t="s">
        <v>161</v>
      </c>
      <c r="N137" s="151">
        <v>1.02</v>
      </c>
    </row>
    <row r="138" spans="2:14" hidden="1" x14ac:dyDescent="0.2">
      <c r="B138" s="228"/>
      <c r="C138" s="229"/>
      <c r="D138" s="229"/>
      <c r="E138" s="229"/>
      <c r="F138" s="229"/>
      <c r="G138" s="229"/>
      <c r="H138" s="230"/>
      <c r="M138" s="178" t="s">
        <v>162</v>
      </c>
      <c r="N138" s="151">
        <v>1.02</v>
      </c>
    </row>
    <row r="139" spans="2:14" hidden="1" x14ac:dyDescent="0.2">
      <c r="B139" s="228"/>
      <c r="C139" s="229"/>
      <c r="D139" s="229"/>
      <c r="E139" s="229"/>
      <c r="F139" s="229"/>
      <c r="G139" s="229"/>
      <c r="H139" s="230"/>
      <c r="M139" s="178" t="s">
        <v>230</v>
      </c>
      <c r="N139" s="151">
        <v>1.02</v>
      </c>
    </row>
    <row r="140" spans="2:14" hidden="1" x14ac:dyDescent="0.2">
      <c r="B140" s="228"/>
      <c r="C140" s="229"/>
      <c r="D140" s="229"/>
      <c r="E140" s="229"/>
      <c r="F140" s="229"/>
      <c r="G140" s="229"/>
      <c r="H140" s="230"/>
      <c r="M140" s="178" t="s">
        <v>163</v>
      </c>
      <c r="N140" s="151">
        <v>1.02</v>
      </c>
    </row>
    <row r="141" spans="2:14" x14ac:dyDescent="0.2">
      <c r="B141" s="228"/>
      <c r="C141" s="229"/>
      <c r="D141" s="229"/>
      <c r="E141" s="229"/>
      <c r="F141" s="229"/>
      <c r="G141" s="229"/>
      <c r="H141" s="230"/>
      <c r="M141" s="178" t="s">
        <v>164</v>
      </c>
      <c r="N141" s="151">
        <v>1.02</v>
      </c>
    </row>
    <row r="142" spans="2:14" x14ac:dyDescent="0.2">
      <c r="B142" s="228"/>
      <c r="C142" s="229"/>
      <c r="D142" s="229"/>
      <c r="E142" s="229"/>
      <c r="F142" s="229"/>
      <c r="G142" s="229"/>
      <c r="H142" s="230"/>
      <c r="M142" s="178" t="s">
        <v>165</v>
      </c>
      <c r="N142" s="151">
        <v>1.02</v>
      </c>
    </row>
    <row r="143" spans="2:14" x14ac:dyDescent="0.2">
      <c r="B143" s="228"/>
      <c r="C143" s="229"/>
      <c r="D143" s="229"/>
      <c r="E143" s="229"/>
      <c r="F143" s="229"/>
      <c r="G143" s="229"/>
      <c r="H143" s="230"/>
      <c r="M143" s="178" t="s">
        <v>166</v>
      </c>
      <c r="N143" s="151">
        <v>1.02</v>
      </c>
    </row>
    <row r="144" spans="2:14" x14ac:dyDescent="0.2">
      <c r="B144" s="228"/>
      <c r="C144" s="229"/>
      <c r="D144" s="229"/>
      <c r="E144" s="229"/>
      <c r="F144" s="229"/>
      <c r="G144" s="229"/>
      <c r="H144" s="230"/>
      <c r="M144" s="178" t="s">
        <v>167</v>
      </c>
      <c r="N144" s="151">
        <v>1.02</v>
      </c>
    </row>
    <row r="145" spans="2:14" x14ac:dyDescent="0.2">
      <c r="B145" s="228"/>
      <c r="C145" s="229"/>
      <c r="D145" s="229"/>
      <c r="E145" s="229"/>
      <c r="F145" s="229"/>
      <c r="G145" s="229"/>
      <c r="H145" s="230"/>
      <c r="M145" s="178" t="s">
        <v>168</v>
      </c>
      <c r="N145" s="151">
        <v>1.02</v>
      </c>
    </row>
    <row r="146" spans="2:14" x14ac:dyDescent="0.2">
      <c r="B146" s="228"/>
      <c r="C146" s="229"/>
      <c r="D146" s="229"/>
      <c r="E146" s="229"/>
      <c r="F146" s="229"/>
      <c r="G146" s="229"/>
      <c r="H146" s="230"/>
      <c r="M146" s="178" t="s">
        <v>169</v>
      </c>
      <c r="N146" s="151">
        <v>1.02</v>
      </c>
    </row>
    <row r="147" spans="2:14" x14ac:dyDescent="0.2">
      <c r="B147" s="228"/>
      <c r="C147" s="229"/>
      <c r="D147" s="229"/>
      <c r="E147" s="229"/>
      <c r="F147" s="229"/>
      <c r="G147" s="229"/>
      <c r="H147" s="230"/>
      <c r="M147" s="178" t="s">
        <v>231</v>
      </c>
      <c r="N147" s="151">
        <v>1.02</v>
      </c>
    </row>
    <row r="148" spans="2:14" x14ac:dyDescent="0.2">
      <c r="B148" s="228"/>
      <c r="C148" s="229"/>
      <c r="D148" s="229"/>
      <c r="E148" s="229"/>
      <c r="F148" s="229"/>
      <c r="G148" s="229"/>
      <c r="H148" s="230"/>
      <c r="M148" s="178" t="s">
        <v>170</v>
      </c>
      <c r="N148" s="151">
        <v>1.02</v>
      </c>
    </row>
    <row r="149" spans="2:14" x14ac:dyDescent="0.2">
      <c r="B149" s="228"/>
      <c r="C149" s="229"/>
      <c r="D149" s="229"/>
      <c r="E149" s="229"/>
      <c r="F149" s="229"/>
      <c r="G149" s="229"/>
      <c r="H149" s="230"/>
      <c r="M149" s="178" t="s">
        <v>171</v>
      </c>
      <c r="N149" s="151">
        <v>1.02</v>
      </c>
    </row>
    <row r="150" spans="2:14" x14ac:dyDescent="0.2">
      <c r="B150" s="228"/>
      <c r="C150" s="229"/>
      <c r="D150" s="229"/>
      <c r="E150" s="229"/>
      <c r="F150" s="229"/>
      <c r="G150" s="229"/>
      <c r="H150" s="230"/>
      <c r="M150" s="178" t="s">
        <v>172</v>
      </c>
      <c r="N150" s="151">
        <v>1.02</v>
      </c>
    </row>
    <row r="151" spans="2:14" x14ac:dyDescent="0.2">
      <c r="B151" s="228"/>
      <c r="C151" s="229"/>
      <c r="D151" s="229"/>
      <c r="E151" s="229"/>
      <c r="F151" s="229"/>
      <c r="G151" s="229"/>
      <c r="H151" s="230"/>
      <c r="M151" s="178" t="s">
        <v>173</v>
      </c>
      <c r="N151" s="151">
        <v>1.02</v>
      </c>
    </row>
    <row r="152" spans="2:14" x14ac:dyDescent="0.2">
      <c r="B152" s="228"/>
      <c r="C152" s="229"/>
      <c r="D152" s="229"/>
      <c r="E152" s="229"/>
      <c r="F152" s="229"/>
      <c r="G152" s="229"/>
      <c r="H152" s="230"/>
      <c r="M152" s="178" t="s">
        <v>174</v>
      </c>
      <c r="N152" s="151">
        <v>1.02</v>
      </c>
    </row>
    <row r="153" spans="2:14" x14ac:dyDescent="0.2">
      <c r="B153" s="228"/>
      <c r="C153" s="229"/>
      <c r="D153" s="229"/>
      <c r="E153" s="229"/>
      <c r="F153" s="229"/>
      <c r="G153" s="229"/>
      <c r="H153" s="230"/>
      <c r="M153" s="178" t="s">
        <v>175</v>
      </c>
      <c r="N153" s="151">
        <v>1.02</v>
      </c>
    </row>
    <row r="154" spans="2:14" x14ac:dyDescent="0.2">
      <c r="B154" s="228"/>
      <c r="C154" s="229"/>
      <c r="D154" s="229"/>
      <c r="E154" s="229"/>
      <c r="F154" s="229"/>
      <c r="G154" s="229"/>
      <c r="H154" s="230"/>
      <c r="M154" s="178" t="s">
        <v>176</v>
      </c>
      <c r="N154" s="151">
        <v>1.02</v>
      </c>
    </row>
    <row r="155" spans="2:14" x14ac:dyDescent="0.2">
      <c r="B155" s="228"/>
      <c r="C155" s="229"/>
      <c r="D155" s="229"/>
      <c r="E155" s="229"/>
      <c r="F155" s="229"/>
      <c r="G155" s="229"/>
      <c r="H155" s="230"/>
      <c r="M155" s="178">
        <v>380</v>
      </c>
      <c r="N155" s="151">
        <v>1.02</v>
      </c>
    </row>
    <row r="156" spans="2:14" x14ac:dyDescent="0.2">
      <c r="B156" s="228"/>
      <c r="C156" s="229"/>
      <c r="D156" s="229"/>
      <c r="E156" s="229"/>
      <c r="F156" s="229"/>
      <c r="G156" s="229"/>
      <c r="H156" s="230"/>
      <c r="M156" s="178">
        <v>421</v>
      </c>
      <c r="N156" s="151">
        <v>1.02</v>
      </c>
    </row>
    <row r="157" spans="2:14" x14ac:dyDescent="0.2">
      <c r="B157" s="228"/>
      <c r="C157" s="229"/>
      <c r="D157" s="229"/>
      <c r="E157" s="229"/>
      <c r="F157" s="229"/>
      <c r="G157" s="229"/>
      <c r="H157" s="230"/>
      <c r="M157" s="178" t="s">
        <v>180</v>
      </c>
      <c r="N157" s="151">
        <v>1.02</v>
      </c>
    </row>
    <row r="158" spans="2:14" x14ac:dyDescent="0.2">
      <c r="B158" s="228"/>
      <c r="C158" s="229"/>
      <c r="D158" s="229"/>
      <c r="E158" s="229"/>
      <c r="F158" s="229"/>
      <c r="G158" s="229"/>
      <c r="H158" s="230"/>
      <c r="M158" s="178" t="s">
        <v>181</v>
      </c>
      <c r="N158" s="151">
        <v>1.02</v>
      </c>
    </row>
    <row r="159" spans="2:14" x14ac:dyDescent="0.2">
      <c r="B159" s="228"/>
      <c r="C159" s="229"/>
      <c r="D159" s="229"/>
      <c r="E159" s="229"/>
      <c r="F159" s="229"/>
      <c r="G159" s="229"/>
      <c r="H159" s="230"/>
      <c r="M159" s="178" t="s">
        <v>182</v>
      </c>
      <c r="N159" s="151">
        <v>1.02</v>
      </c>
    </row>
    <row r="160" spans="2:14" x14ac:dyDescent="0.2">
      <c r="B160" s="228"/>
      <c r="C160" s="229"/>
      <c r="D160" s="229"/>
      <c r="E160" s="229"/>
      <c r="F160" s="229"/>
      <c r="G160" s="229"/>
      <c r="H160" s="230"/>
      <c r="M160" s="178" t="s">
        <v>183</v>
      </c>
      <c r="N160" s="151">
        <v>1.02</v>
      </c>
    </row>
    <row r="161" spans="2:14" x14ac:dyDescent="0.2">
      <c r="B161" s="228"/>
      <c r="C161" s="229"/>
      <c r="D161" s="229"/>
      <c r="E161" s="229"/>
      <c r="F161" s="229"/>
      <c r="G161" s="229"/>
      <c r="H161" s="230"/>
      <c r="M161" s="178" t="s">
        <v>184</v>
      </c>
      <c r="N161" s="151">
        <v>1.02</v>
      </c>
    </row>
    <row r="162" spans="2:14" x14ac:dyDescent="0.2">
      <c r="B162" s="228"/>
      <c r="C162" s="229"/>
      <c r="D162" s="229"/>
      <c r="E162" s="229"/>
      <c r="F162" s="229"/>
      <c r="G162" s="229"/>
      <c r="H162" s="230"/>
      <c r="M162" s="178" t="s">
        <v>185</v>
      </c>
      <c r="N162" s="151">
        <v>1.02</v>
      </c>
    </row>
    <row r="163" spans="2:14" x14ac:dyDescent="0.2">
      <c r="B163" s="228"/>
      <c r="C163" s="229"/>
      <c r="D163" s="229"/>
      <c r="E163" s="229"/>
      <c r="F163" s="229"/>
      <c r="G163" s="229"/>
      <c r="H163" s="230"/>
      <c r="M163" s="178" t="s">
        <v>186</v>
      </c>
      <c r="N163" s="151">
        <v>1.02</v>
      </c>
    </row>
    <row r="164" spans="2:14" x14ac:dyDescent="0.2">
      <c r="B164" s="231"/>
      <c r="C164" s="232"/>
      <c r="D164" s="232"/>
      <c r="E164" s="232"/>
      <c r="F164" s="232"/>
      <c r="G164" s="232"/>
      <c r="H164" s="233"/>
      <c r="M164" s="178" t="s">
        <v>187</v>
      </c>
      <c r="N164" s="151">
        <v>1.02</v>
      </c>
    </row>
    <row r="165" spans="2:14" x14ac:dyDescent="0.2">
      <c r="M165" s="178" t="s">
        <v>198</v>
      </c>
      <c r="N165" s="151">
        <v>1.02</v>
      </c>
    </row>
    <row r="166" spans="2:14" x14ac:dyDescent="0.2">
      <c r="M166" s="178" t="s">
        <v>199</v>
      </c>
      <c r="N166" s="151">
        <v>1.02</v>
      </c>
    </row>
    <row r="167" spans="2:14" x14ac:dyDescent="0.2">
      <c r="M167" s="178" t="s">
        <v>200</v>
      </c>
      <c r="N167" s="151">
        <v>1.02</v>
      </c>
    </row>
    <row r="168" spans="2:14" x14ac:dyDescent="0.2">
      <c r="M168" s="178" t="s">
        <v>201</v>
      </c>
      <c r="N168" s="151">
        <v>1.02</v>
      </c>
    </row>
    <row r="169" spans="2:14" x14ac:dyDescent="0.2">
      <c r="M169" s="178" t="s">
        <v>250</v>
      </c>
      <c r="N169" s="151">
        <v>1.02</v>
      </c>
    </row>
    <row r="170" spans="2:14" x14ac:dyDescent="0.2">
      <c r="M170" s="178" t="s">
        <v>202</v>
      </c>
      <c r="N170" s="151">
        <v>1.02</v>
      </c>
    </row>
    <row r="171" spans="2:14" x14ac:dyDescent="0.2">
      <c r="M171" s="178" t="s">
        <v>203</v>
      </c>
      <c r="N171" s="151">
        <v>1.02</v>
      </c>
    </row>
    <row r="172" spans="2:14" x14ac:dyDescent="0.2">
      <c r="M172" s="178" t="s">
        <v>225</v>
      </c>
      <c r="N172" s="151">
        <v>1.02</v>
      </c>
    </row>
    <row r="173" spans="2:14" x14ac:dyDescent="0.2">
      <c r="M173" s="178" t="s">
        <v>188</v>
      </c>
      <c r="N173" s="151">
        <v>1.02</v>
      </c>
    </row>
    <row r="174" spans="2:14" x14ac:dyDescent="0.2">
      <c r="M174" s="178" t="s">
        <v>189</v>
      </c>
      <c r="N174" s="151">
        <v>1.02</v>
      </c>
    </row>
    <row r="175" spans="2:14" x14ac:dyDescent="0.2">
      <c r="M175" s="178" t="s">
        <v>190</v>
      </c>
      <c r="N175" s="151">
        <v>1.02</v>
      </c>
    </row>
    <row r="176" spans="2:14" ht="14.25" x14ac:dyDescent="0.2">
      <c r="H176" s="29"/>
      <c r="M176" s="178">
        <v>480</v>
      </c>
      <c r="N176" s="151">
        <v>1.02</v>
      </c>
    </row>
    <row r="177" spans="13:14" x14ac:dyDescent="0.2">
      <c r="M177" s="178" t="s">
        <v>204</v>
      </c>
      <c r="N177" s="151">
        <v>1.02</v>
      </c>
    </row>
    <row r="178" spans="13:14" x14ac:dyDescent="0.2">
      <c r="M178" s="178" t="s">
        <v>205</v>
      </c>
      <c r="N178" s="151">
        <v>1.02</v>
      </c>
    </row>
    <row r="179" spans="13:14" x14ac:dyDescent="0.2">
      <c r="M179" s="178" t="s">
        <v>206</v>
      </c>
      <c r="N179" s="151">
        <v>1.02</v>
      </c>
    </row>
    <row r="180" spans="13:14" x14ac:dyDescent="0.2">
      <c r="M180" s="178" t="s">
        <v>207</v>
      </c>
      <c r="N180" s="151">
        <v>1.02</v>
      </c>
    </row>
    <row r="181" spans="13:14" x14ac:dyDescent="0.2">
      <c r="M181" s="178" t="s">
        <v>208</v>
      </c>
      <c r="N181" s="151">
        <v>1.02</v>
      </c>
    </row>
    <row r="182" spans="13:14" x14ac:dyDescent="0.2">
      <c r="M182" s="178" t="s">
        <v>80</v>
      </c>
      <c r="N182" s="151">
        <v>1.02</v>
      </c>
    </row>
    <row r="183" spans="13:14" x14ac:dyDescent="0.2">
      <c r="M183" s="178" t="s">
        <v>81</v>
      </c>
      <c r="N183" s="151">
        <v>1.02</v>
      </c>
    </row>
    <row r="184" spans="13:14" x14ac:dyDescent="0.2">
      <c r="M184" s="178" t="s">
        <v>82</v>
      </c>
      <c r="N184" s="151">
        <v>1.02</v>
      </c>
    </row>
    <row r="185" spans="13:14" x14ac:dyDescent="0.2">
      <c r="M185" s="178" t="s">
        <v>83</v>
      </c>
      <c r="N185" s="151">
        <v>1.02</v>
      </c>
    </row>
    <row r="186" spans="13:14" x14ac:dyDescent="0.2">
      <c r="M186" s="178">
        <v>301</v>
      </c>
      <c r="N186" s="151">
        <v>1.02</v>
      </c>
    </row>
    <row r="187" spans="13:14" x14ac:dyDescent="0.2">
      <c r="M187" s="178">
        <v>303</v>
      </c>
      <c r="N187" s="151">
        <v>1.02</v>
      </c>
    </row>
    <row r="188" spans="13:14" x14ac:dyDescent="0.2">
      <c r="M188" s="178">
        <v>309</v>
      </c>
      <c r="N188" s="151">
        <v>1.02</v>
      </c>
    </row>
    <row r="189" spans="13:14" x14ac:dyDescent="0.2">
      <c r="M189" s="178">
        <v>400</v>
      </c>
      <c r="N189" s="151">
        <v>1.02</v>
      </c>
    </row>
    <row r="190" spans="13:14" x14ac:dyDescent="0.2">
      <c r="M190" s="178">
        <v>401</v>
      </c>
      <c r="N190" s="151">
        <v>1.02</v>
      </c>
    </row>
    <row r="191" spans="13:14" x14ac:dyDescent="0.2">
      <c r="M191" s="178">
        <v>402</v>
      </c>
      <c r="N191" s="151">
        <v>1.02</v>
      </c>
    </row>
    <row r="192" spans="13:14" x14ac:dyDescent="0.2">
      <c r="M192" s="178">
        <v>421</v>
      </c>
      <c r="N192" s="151">
        <v>1.02</v>
      </c>
    </row>
    <row r="193" spans="13:14" x14ac:dyDescent="0.2">
      <c r="M193" s="178">
        <v>461</v>
      </c>
      <c r="N193" s="151">
        <v>1.02</v>
      </c>
    </row>
    <row r="194" spans="13:14" x14ac:dyDescent="0.2">
      <c r="M194" s="178">
        <v>640</v>
      </c>
      <c r="N194" s="151">
        <v>1.02</v>
      </c>
    </row>
    <row r="195" spans="13:14" x14ac:dyDescent="0.2">
      <c r="M195" s="178">
        <v>680</v>
      </c>
      <c r="N195" s="151">
        <v>1.02</v>
      </c>
    </row>
    <row r="196" spans="13:14" x14ac:dyDescent="0.2">
      <c r="M196" s="178">
        <v>690</v>
      </c>
      <c r="N196" s="151">
        <v>1.02</v>
      </c>
    </row>
    <row r="197" spans="13:14" x14ac:dyDescent="0.2">
      <c r="M197" s="178">
        <v>702</v>
      </c>
      <c r="N197" s="151">
        <v>1.02</v>
      </c>
    </row>
    <row r="198" spans="13:14" x14ac:dyDescent="0.2">
      <c r="M198" s="178">
        <v>710</v>
      </c>
      <c r="N198" s="151">
        <v>1.02</v>
      </c>
    </row>
    <row r="199" spans="13:14" x14ac:dyDescent="0.2">
      <c r="M199" s="178">
        <v>720</v>
      </c>
      <c r="N199" s="151">
        <v>1.02</v>
      </c>
    </row>
    <row r="200" spans="13:14" x14ac:dyDescent="0.2">
      <c r="M200" s="178">
        <v>730</v>
      </c>
      <c r="N200" s="151">
        <v>1.02</v>
      </c>
    </row>
    <row r="201" spans="13:14" x14ac:dyDescent="0.2">
      <c r="M201" s="178">
        <v>740</v>
      </c>
      <c r="N201" s="151">
        <v>1.02</v>
      </c>
    </row>
    <row r="202" spans="13:14" x14ac:dyDescent="0.2">
      <c r="M202" s="178">
        <v>770</v>
      </c>
      <c r="N202" s="151">
        <v>1.02</v>
      </c>
    </row>
    <row r="203" spans="13:14" x14ac:dyDescent="0.2">
      <c r="M203" s="178">
        <v>771</v>
      </c>
      <c r="N203" s="151">
        <v>1.02</v>
      </c>
    </row>
    <row r="204" spans="13:14" x14ac:dyDescent="0.2">
      <c r="M204" s="178">
        <v>772</v>
      </c>
      <c r="N204" s="151">
        <v>1.02</v>
      </c>
    </row>
    <row r="205" spans="13:14" x14ac:dyDescent="0.2">
      <c r="M205" s="178">
        <v>773</v>
      </c>
      <c r="N205" s="151">
        <v>1.02</v>
      </c>
    </row>
    <row r="206" spans="13:14" x14ac:dyDescent="0.2">
      <c r="M206" s="178">
        <v>790</v>
      </c>
      <c r="N206" s="151">
        <v>1.02</v>
      </c>
    </row>
    <row r="207" spans="13:14" x14ac:dyDescent="0.2">
      <c r="M207" s="178">
        <v>791</v>
      </c>
      <c r="N207" s="151">
        <v>1.02</v>
      </c>
    </row>
    <row r="208" spans="13:14" x14ac:dyDescent="0.2">
      <c r="M208" s="178">
        <v>796</v>
      </c>
      <c r="N208" s="151">
        <v>1.02</v>
      </c>
    </row>
    <row r="210" spans="13:14" x14ac:dyDescent="0.2">
      <c r="M210" s="153" t="s">
        <v>209</v>
      </c>
      <c r="N210" s="154">
        <v>0.49</v>
      </c>
    </row>
    <row r="211" spans="13:14" x14ac:dyDescent="0.2">
      <c r="M211" s="153"/>
      <c r="N211" s="154"/>
    </row>
    <row r="212" spans="13:14" x14ac:dyDescent="0.2">
      <c r="M212" s="173">
        <v>900</v>
      </c>
      <c r="N212" s="154">
        <v>0.49</v>
      </c>
    </row>
    <row r="213" spans="13:14" x14ac:dyDescent="0.2">
      <c r="M213" s="173">
        <v>630</v>
      </c>
      <c r="N213" s="154">
        <v>0.49</v>
      </c>
    </row>
    <row r="214" spans="13:14" x14ac:dyDescent="0.2">
      <c r="M214" s="173">
        <v>650</v>
      </c>
      <c r="N214" s="154">
        <v>0.49</v>
      </c>
    </row>
    <row r="215" spans="13:14" x14ac:dyDescent="0.2">
      <c r="M215" s="173">
        <v>660</v>
      </c>
      <c r="N215" s="154">
        <v>0.49</v>
      </c>
    </row>
    <row r="216" spans="13:14" x14ac:dyDescent="0.2">
      <c r="M216" s="173">
        <v>784</v>
      </c>
      <c r="N216" s="154">
        <v>0.49</v>
      </c>
    </row>
    <row r="217" spans="13:14" x14ac:dyDescent="0.2">
      <c r="M217" s="173">
        <v>785</v>
      </c>
      <c r="N217" s="154">
        <v>0.49</v>
      </c>
    </row>
    <row r="218" spans="13:14" x14ac:dyDescent="0.2">
      <c r="M218" s="173">
        <v>21</v>
      </c>
      <c r="N218" s="154">
        <v>0.49</v>
      </c>
    </row>
    <row r="219" spans="13:14" x14ac:dyDescent="0.2">
      <c r="M219" s="173">
        <v>765</v>
      </c>
      <c r="N219" s="154">
        <v>0.49</v>
      </c>
    </row>
    <row r="220" spans="13:14" x14ac:dyDescent="0.2">
      <c r="M220" s="173">
        <v>766</v>
      </c>
      <c r="N220" s="154">
        <v>0.49</v>
      </c>
    </row>
    <row r="221" spans="13:14" x14ac:dyDescent="0.2">
      <c r="M221" s="173">
        <v>767</v>
      </c>
      <c r="N221" s="154">
        <v>0.49</v>
      </c>
    </row>
    <row r="222" spans="13:14" x14ac:dyDescent="0.2">
      <c r="M222" s="173">
        <v>769</v>
      </c>
      <c r="N222" s="154">
        <v>0.49</v>
      </c>
    </row>
    <row r="223" spans="13:14" x14ac:dyDescent="0.2">
      <c r="M223" s="173">
        <v>799</v>
      </c>
      <c r="N223" s="154">
        <v>0.49</v>
      </c>
    </row>
  </sheetData>
  <sheetProtection password="EDFA" sheet="1" selectLockedCells="1"/>
  <protectedRanges>
    <protectedRange sqref="B43:C46" name="Bereich4_2"/>
    <protectedRange sqref="B83" name="Bereich13"/>
    <protectedRange sqref="H36" name="Bereich12"/>
    <protectedRange sqref="F65:G71 B65:D71" name="Bereich9"/>
    <protectedRange sqref="E42:G50" name="Bereich5"/>
    <protectedRange sqref="B42:C42 B47:C50" name="Bereich4"/>
    <protectedRange sqref="H17:H21" name="Bereich3"/>
    <protectedRange sqref="C11:E11" name="Bereich2"/>
    <protectedRange sqref="C7:E9" name="Bereich1"/>
    <protectedRange sqref="C29" name="Bereich11"/>
  </protectedRanges>
  <mergeCells count="30">
    <mergeCell ref="E44:F44"/>
    <mergeCell ref="E47:F47"/>
    <mergeCell ref="B69:C69"/>
    <mergeCell ref="B70:C70"/>
    <mergeCell ref="B71:C71"/>
    <mergeCell ref="E48:F48"/>
    <mergeCell ref="B65:C65"/>
    <mergeCell ref="B64:C64"/>
    <mergeCell ref="B66:C66"/>
    <mergeCell ref="B67:C67"/>
    <mergeCell ref="B68:C68"/>
    <mergeCell ref="B62:H62"/>
    <mergeCell ref="E50:F50"/>
    <mergeCell ref="B60:H60"/>
    <mergeCell ref="B3:F3"/>
    <mergeCell ref="B83:H164"/>
    <mergeCell ref="B52:H52"/>
    <mergeCell ref="C8:E8"/>
    <mergeCell ref="B40:H40"/>
    <mergeCell ref="B13:H13"/>
    <mergeCell ref="C9:E9"/>
    <mergeCell ref="B58:H58"/>
    <mergeCell ref="C7:E7"/>
    <mergeCell ref="B51:G51"/>
    <mergeCell ref="E41:F41"/>
    <mergeCell ref="E42:F42"/>
    <mergeCell ref="E43:F43"/>
    <mergeCell ref="E49:F49"/>
    <mergeCell ref="E46:F46"/>
    <mergeCell ref="E45:F45"/>
  </mergeCells>
  <phoneticPr fontId="3" type="noConversion"/>
  <conditionalFormatting sqref="G65:G71 H65:H72">
    <cfRule type="cellIs" priority="2" stopIfTrue="1" operator="between">
      <formula>10</formula>
      <formula>100</formula>
    </cfRule>
  </conditionalFormatting>
  <dataValidations xWindow="857" yWindow="280" count="5">
    <dataValidation allowBlank="1" showInputMessage="1" showErrorMessage="1" error="Ungültiger Wert!" sqref="C29"/>
    <dataValidation type="whole" showErrorMessage="1" error="Kein gültiger Wert! Bitte geben Sie eine Zahl zwischen 0 und 100 ein!_x000a_" prompt="_x000a_" sqref="G65:G71">
      <formula1>0</formula1>
      <formula2>100</formula2>
    </dataValidation>
    <dataValidation type="whole" allowBlank="1" showErrorMessage="1" sqref="F65:F71">
      <formula1>0</formula1>
      <formula2>120</formula2>
    </dataValidation>
    <dataValidation type="list" allowBlank="1" showInputMessage="1" showErrorMessage="1" sqref="C42:C50">
      <formula1>$J$41:$J$48</formula1>
    </dataValidation>
    <dataValidation type="whole" allowBlank="1" showInputMessage="1" showErrorMessage="1" error="Kein gültiger Wert! Bitte geben Sie eine Zahl zwischen 0 und 100 ein!_x000a_" sqref="G42:G50">
      <formula1>0</formula1>
      <formula2>100</formula2>
    </dataValidation>
  </dataValidations>
  <pageMargins left="0.78740157480314965" right="0.78740157480314965" top="0.78740157480314965" bottom="0.84" header="0.51181102362204722" footer="0.51181102362204722"/>
  <pageSetup paperSize="9" scale="57" orientation="portrait" r:id="rId1"/>
  <headerFooter alignWithMargins="0">
    <oddHeader xml:space="preserve">&amp;C&amp;"Arial,Kursiv"&amp;13&amp;KFF0000Diese Kalkulation sowie deren Inhalt sind ausschließlich für den internen Dienstgebrauch zu verwenden, da sie wichtige geheimhaltungspflichtige Angaben, wie die Angabe der indirekten Kosten enthält. </oddHeader>
  </headerFooter>
  <rowBreaks count="1" manualBreakCount="1">
    <brk id="7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F16" sqref="F16"/>
    </sheetView>
  </sheetViews>
  <sheetFormatPr baseColWidth="10" defaultRowHeight="12.75" x14ac:dyDescent="0.2"/>
  <cols>
    <col min="1" max="1" width="23.28515625" bestFit="1" customWidth="1"/>
  </cols>
  <sheetData>
    <row r="2" spans="2:2" x14ac:dyDescent="0.2">
      <c r="B2" s="155"/>
    </row>
    <row r="3" spans="2:2" x14ac:dyDescent="0.2">
      <c r="B3" s="155"/>
    </row>
    <row r="4" spans="2:2" x14ac:dyDescent="0.2">
      <c r="B4" s="155"/>
    </row>
    <row r="5" spans="2:2" x14ac:dyDescent="0.2">
      <c r="B5" s="155"/>
    </row>
    <row r="6" spans="2:2" x14ac:dyDescent="0.2">
      <c r="B6" s="155"/>
    </row>
    <row r="7" spans="2:2" x14ac:dyDescent="0.2">
      <c r="B7" s="15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Anleitung</vt:lpstr>
      <vt:lpstr>Personalkosten</vt:lpstr>
      <vt:lpstr>Zuschlagssätze</vt:lpstr>
      <vt:lpstr>Kalkulation</vt:lpstr>
      <vt:lpstr>Tabelle1</vt:lpstr>
      <vt:lpstr>Anleitung!Druckbereich</vt:lpstr>
      <vt:lpstr>Entgeltgruppe</vt:lpstr>
      <vt:lpstr>Entgeltgruppen</vt:lpstr>
      <vt:lpstr>Tagessätze</vt:lpstr>
      <vt:lpstr>Test</vt:lpstr>
      <vt:lpstr>TVL_Entgeltgruppe</vt:lpstr>
    </vt:vector>
  </TitlesOfParts>
  <Company>Uni Siegen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braun</dc:creator>
  <cp:lastModifiedBy>Zimmermann Valentyna</cp:lastModifiedBy>
  <cp:lastPrinted>2020-12-15T14:09:03Z</cp:lastPrinted>
  <dcterms:created xsi:type="dcterms:W3CDTF">2010-04-06T07:13:10Z</dcterms:created>
  <dcterms:modified xsi:type="dcterms:W3CDTF">2020-12-15T15:23:41Z</dcterms:modified>
</cp:coreProperties>
</file>