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Dongowski-Kelling\Desktop\"/>
    </mc:Choice>
  </mc:AlternateContent>
  <bookViews>
    <workbookView xWindow="0" yWindow="0" windowWidth="23040" windowHeight="14175"/>
  </bookViews>
  <sheets>
    <sheet name="Vordruck" sheetId="8" r:id="rId1"/>
    <sheet name="Auswahl Lehrveranstaltung" sheetId="5" r:id="rId2"/>
  </sheets>
  <definedNames>
    <definedName name="_xlnm.Print_Area" localSheetId="0">Vordruck!$A:$K</definedName>
    <definedName name="_xlnm.Print_Titles" localSheetId="0">Vordruck!$1:$2</definedName>
  </definedNames>
  <calcPr calcId="162913"/>
</workbook>
</file>

<file path=xl/calcChain.xml><?xml version="1.0" encoding="utf-8"?>
<calcChain xmlns="http://schemas.openxmlformats.org/spreadsheetml/2006/main">
  <c r="K9" i="8" l="1"/>
  <c r="H24" i="8" l="1"/>
  <c r="K20" i="8"/>
  <c r="H20" i="8"/>
  <c r="A20" i="8"/>
  <c r="K19" i="8"/>
  <c r="H19" i="8"/>
  <c r="A19" i="8"/>
  <c r="K18" i="8"/>
  <c r="H18" i="8"/>
  <c r="A18" i="8"/>
  <c r="K17" i="8"/>
  <c r="H17" i="8"/>
  <c r="A17" i="8"/>
  <c r="K16" i="8"/>
  <c r="H16" i="8"/>
  <c r="A16" i="8"/>
  <c r="K15" i="8"/>
  <c r="H15" i="8"/>
  <c r="A15" i="8"/>
  <c r="K14" i="8"/>
  <c r="H14" i="8"/>
  <c r="A14" i="8"/>
  <c r="K13" i="8"/>
  <c r="H13" i="8"/>
  <c r="A13" i="8"/>
  <c r="K12" i="8"/>
  <c r="H12" i="8"/>
  <c r="A12" i="8"/>
  <c r="H11" i="8"/>
  <c r="K11" i="8" s="1"/>
  <c r="A11" i="8"/>
  <c r="H10" i="8"/>
  <c r="K10" i="8" s="1"/>
  <c r="A10" i="8"/>
  <c r="H9" i="8"/>
  <c r="A9" i="8"/>
  <c r="E6" i="8"/>
  <c r="K27" i="8" s="1"/>
  <c r="K21" i="8" l="1"/>
  <c r="K24" i="8" s="1"/>
  <c r="K26" i="8" s="1"/>
  <c r="K28" i="8" s="1"/>
  <c r="C3" i="5" l="1"/>
  <c r="C4" i="5" s="1"/>
  <c r="C5" i="5" s="1"/>
  <c r="C6" i="5" s="1"/>
  <c r="C7" i="5" s="1"/>
  <c r="C8" i="5" s="1"/>
  <c r="C9" i="5" s="1"/>
  <c r="C10" i="5" s="1"/>
  <c r="C11" i="5" s="1"/>
  <c r="C12" i="5" s="1"/>
</calcChain>
</file>

<file path=xl/sharedStrings.xml><?xml version="1.0" encoding="utf-8"?>
<sst xmlns="http://schemas.openxmlformats.org/spreadsheetml/2006/main" count="98" uniqueCount="92">
  <si>
    <t>Lehrdeputat Soll</t>
  </si>
  <si>
    <t>Ermäßigung</t>
  </si>
  <si>
    <t xml:space="preserve">Semester Soll </t>
  </si>
  <si>
    <t>lfd. Nr.</t>
  </si>
  <si>
    <t>Dozent / Dozentin:</t>
  </si>
  <si>
    <t>Fakultät:</t>
  </si>
  <si>
    <t>WS</t>
  </si>
  <si>
    <t>Vorlesung</t>
  </si>
  <si>
    <t>Übung</t>
  </si>
  <si>
    <t>Seminar</t>
  </si>
  <si>
    <t>Praktikum</t>
  </si>
  <si>
    <t>Exkursion</t>
  </si>
  <si>
    <t>Erfüllung des individuellen Lehrdeptutats gemäß LVVO im</t>
  </si>
  <si>
    <t>Semester</t>
  </si>
  <si>
    <t>SS</t>
  </si>
  <si>
    <t>17/18</t>
  </si>
  <si>
    <t>Forschungssemester</t>
  </si>
  <si>
    <t>-</t>
  </si>
  <si>
    <t>eigene SWS</t>
  </si>
  <si>
    <t>eigene Lehrstunden</t>
  </si>
  <si>
    <t>SWS der LV</t>
  </si>
  <si>
    <t>Zwischensumme</t>
  </si>
  <si>
    <t>+</t>
  </si>
  <si>
    <t>Sonstiges</t>
  </si>
  <si>
    <t>Anrechnungstatbestände</t>
  </si>
  <si>
    <t>Abschlussarbeiten</t>
  </si>
  <si>
    <t>Übertrag aus Vorsemester</t>
  </si>
  <si>
    <t>Geleistete SWS gesamt</t>
  </si>
  <si>
    <t>Übertrag ins Folgesemester</t>
  </si>
  <si>
    <t>Die ordnungsgemäße Lehre wird bestätigt und kann nachgewiesen werden.</t>
  </si>
  <si>
    <t>Datum</t>
  </si>
  <si>
    <t>Unterschrift der Lehrperson</t>
  </si>
  <si>
    <t xml:space="preserve">Prüfvermerk des Dekanats </t>
  </si>
  <si>
    <t>Unterschrift des/der Dienstvorgesetzten</t>
  </si>
  <si>
    <t>1. Anrechnung der Betreuung von Abschlussarbeiten nach § 3 Abs. 6 LVVO. Danach können Betreuungstätigkeiten für eine Studienabschlussarbeit bei hochschulischen, staatlichen und kirchlichen Prüfung durch den Dekan/die Dekanin unter Berücksichtigung des notwendigen Aufwands bis zu einem Umfang von zwei Lehrveranstaltungsstunden angerechnet werden, sofern das Lehrdeputat nach Studienplan und Prüfungsordnungen gewährleistet bleibt. Dabei kann der Betreuungsaufwand für die einzelne Studienabschlussarbeit in den Ingeniur- und Naturwissenschaften höchsten mit 0,6, im Übrigen mit 0,3 Lehrveranstaltungsstunden auf die Lehrverpflichtung angerechnet werden.</t>
  </si>
  <si>
    <t>2. Ein Überdeputat kann innerhalb von fünf Studienjahren ausgeglichen werden (§ 5 Satz 3 LVVO), Unterdeputate sind wie bisher innerhalb von drei Studienjahre auszugleichen (§ 5 Satz 1 Nr. 1 LVVO).</t>
  </si>
  <si>
    <t>nein</t>
  </si>
  <si>
    <t>Semester Soll</t>
  </si>
  <si>
    <t>Vorlesung mit Übung</t>
  </si>
  <si>
    <t>Geländepraktikum</t>
  </si>
  <si>
    <t>Kolloquium</t>
  </si>
  <si>
    <t>Projekt/Projektarbeit</t>
  </si>
  <si>
    <t>Ringvorlesung</t>
  </si>
  <si>
    <t>Vorlesung mit Exkursion</t>
  </si>
  <si>
    <t>Vorlesung mit Übung und Seminar</t>
  </si>
  <si>
    <t>Vorlesung mit Seminar</t>
  </si>
  <si>
    <t>Vorlesung mit Seminar, Praktikum und Exkursion</t>
  </si>
  <si>
    <t>Vorlesung mit Seminar und Exkursion</t>
  </si>
  <si>
    <t>Vorlesung mit Exkursion und Praktikum</t>
  </si>
  <si>
    <t>Vorlesung mit Praktikum</t>
  </si>
  <si>
    <t>Vorlesung mit Seminar, Exkursion und Laborübungen</t>
  </si>
  <si>
    <t>Vorlesung mit Seminar und Laborübungen</t>
  </si>
  <si>
    <t>Vorlesung mit Seminar und Praktikum</t>
  </si>
  <si>
    <t>Vorlesung mit Laborübungen</t>
  </si>
  <si>
    <t>Übung mit Exkursion</t>
  </si>
  <si>
    <t>Seminar mit Übung</t>
  </si>
  <si>
    <t>Seminar mit Exkursion</t>
  </si>
  <si>
    <t>Vorlesung mit Übung und Exkursion</t>
  </si>
  <si>
    <t>Vorlesung mit Diskussion</t>
  </si>
  <si>
    <t>E-Learning</t>
  </si>
  <si>
    <t>Vorlesung mit Seminar, Übung und Exkursion</t>
  </si>
  <si>
    <t>Übung mit Praktikum</t>
  </si>
  <si>
    <t>Vorlesung mit Übung und Praktikum</t>
  </si>
  <si>
    <t>Coaching</t>
  </si>
  <si>
    <t>Tutorium</t>
  </si>
  <si>
    <t>Geländeübung</t>
  </si>
  <si>
    <t>Oberseminar</t>
  </si>
  <si>
    <t>Praktikum mit Übungen</t>
  </si>
  <si>
    <t>Kurs</t>
  </si>
  <si>
    <t>Anleitung</t>
  </si>
  <si>
    <t>Zusatzübung</t>
  </si>
  <si>
    <t>Praktische Übung</t>
  </si>
  <si>
    <t>Repetitorium</t>
  </si>
  <si>
    <t>Vorlesung mit Demonstration</t>
  </si>
  <si>
    <t>Tutorencoaching</t>
  </si>
  <si>
    <t>Demontrationsübungen</t>
  </si>
  <si>
    <t>Vorlesung mit E-Learning</t>
  </si>
  <si>
    <t>Vorlesung mit Seminar und Übung</t>
  </si>
  <si>
    <t>Seminar mit Geländepraktikum</t>
  </si>
  <si>
    <t>E-Learning mit Seminar</t>
  </si>
  <si>
    <t>E-Learning mit Seminar und Übung</t>
  </si>
  <si>
    <t>Vorlesung mit Übung, Praktikum und Exkursion</t>
  </si>
  <si>
    <t>Vorlesung mit Tutorium</t>
  </si>
  <si>
    <t>Lehrform</t>
  </si>
  <si>
    <t>A</t>
  </si>
  <si>
    <t>Anrechnungsfaktor</t>
  </si>
  <si>
    <t>LV Code</t>
  </si>
  <si>
    <t>Anrechnungs-faktor</t>
  </si>
  <si>
    <t>Titel der Lehrveranstaltung (LV) lt. Vorlesungsverzeichnis</t>
  </si>
  <si>
    <t>18/19</t>
  </si>
  <si>
    <t>Art der LV*</t>
  </si>
  <si>
    <t>* Siehe Tabellenblatt "Auswahl Lehrveranstaltung" für eine Auflistung aller Lehrveranstaltungsformen und deren Anrechnungsfaktor.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</si>
</sst>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sz val="11"/>
      <color theme="1"/>
      <name val="Arial"/>
      <family val="2"/>
    </font>
    <font>
      <b/>
      <sz val="12"/>
      <color theme="1"/>
      <name val="Times New Roman"/>
      <family val="1"/>
    </font>
    <font>
      <sz val="11"/>
      <color theme="1"/>
      <name val="Times New Roman"/>
      <family val="1"/>
    </font>
    <font>
      <sz val="12"/>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4"/>
      <color theme="1"/>
      <name val="Times New Roman"/>
      <family val="1"/>
    </font>
  </fonts>
  <fills count="3">
    <fill>
      <patternFill patternType="none"/>
    </fill>
    <fill>
      <patternFill patternType="gray125"/>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vertical="center"/>
    </xf>
    <xf numFmtId="164" fontId="1" fillId="0" borderId="0" xfId="0" applyNumberFormat="1" applyFont="1" applyAlignment="1">
      <alignment horizontal="left"/>
    </xf>
    <xf numFmtId="0" fontId="1" fillId="0" borderId="0" xfId="0" applyFont="1" applyAlignment="1">
      <alignment horizontal="center"/>
    </xf>
    <xf numFmtId="0" fontId="0" fillId="0" borderId="0" xfId="0" applyFont="1" applyFill="1" applyBorder="1"/>
    <xf numFmtId="0" fontId="2" fillId="0" borderId="0" xfId="0" applyFont="1" applyAlignment="1">
      <alignment horizontal="left" vertical="top"/>
    </xf>
    <xf numFmtId="0" fontId="3" fillId="0" borderId="0" xfId="0" applyFont="1"/>
    <xf numFmtId="0" fontId="4" fillId="0" borderId="0" xfId="0" applyFont="1"/>
    <xf numFmtId="0" fontId="3" fillId="0" borderId="0" xfId="0" applyFont="1" applyAlignment="1">
      <alignment horizontal="left" vertical="center"/>
    </xf>
    <xf numFmtId="0" fontId="3" fillId="0" borderId="0" xfId="0" applyFont="1" applyBorder="1"/>
    <xf numFmtId="0" fontId="3" fillId="0" borderId="0" xfId="0" applyFont="1" applyAlignment="1">
      <alignment vertical="center"/>
    </xf>
    <xf numFmtId="0" fontId="4" fillId="0" borderId="0" xfId="0" quotePrefix="1" applyFont="1" applyAlignment="1">
      <alignment horizontal="right" vertical="center"/>
    </xf>
    <xf numFmtId="0" fontId="6" fillId="0" borderId="0" xfId="0" applyFont="1" applyAlignment="1">
      <alignment vertical="center"/>
    </xf>
    <xf numFmtId="49" fontId="5" fillId="2" borderId="1" xfId="0" applyNumberFormat="1" applyFont="1" applyFill="1" applyBorder="1" applyAlignment="1" applyProtection="1">
      <alignment vertical="center"/>
      <protection locked="0"/>
    </xf>
    <xf numFmtId="0" fontId="2" fillId="0" borderId="0" xfId="0" applyFont="1" applyAlignment="1">
      <alignment horizontal="left" vertical="center"/>
    </xf>
    <xf numFmtId="0" fontId="4" fillId="0" borderId="0" xfId="0" applyFont="1" applyAlignment="1">
      <alignment horizontal="left" vertical="center"/>
    </xf>
    <xf numFmtId="2" fontId="4" fillId="2" borderId="9" xfId="0" applyNumberFormat="1" applyFont="1" applyFill="1" applyBorder="1" applyAlignment="1" applyProtection="1">
      <alignment horizontal="right" vertical="center"/>
      <protection locked="0"/>
    </xf>
    <xf numFmtId="0" fontId="4" fillId="0" borderId="0" xfId="0" quotePrefix="1" applyFont="1" applyAlignment="1">
      <alignment horizontal="left" vertical="center"/>
    </xf>
    <xf numFmtId="0" fontId="4" fillId="2" borderId="1" xfId="0" applyFont="1" applyFill="1" applyBorder="1" applyAlignment="1" applyProtection="1">
      <alignment horizontal="right" vertical="center"/>
      <protection locked="0"/>
    </xf>
    <xf numFmtId="2" fontId="4" fillId="2" borderId="1" xfId="0" applyNumberFormat="1" applyFont="1" applyFill="1" applyBorder="1" applyAlignment="1" applyProtection="1">
      <alignment horizontal="right" vertical="center"/>
      <protection locked="0"/>
    </xf>
    <xf numFmtId="2" fontId="7" fillId="0" borderId="1" xfId="0" applyNumberFormat="1" applyFont="1" applyBorder="1" applyAlignment="1">
      <alignment horizontal="right"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right" vertical="center"/>
    </xf>
    <xf numFmtId="0" fontId="4" fillId="0" borderId="0" xfId="0" applyFont="1" applyBorder="1" applyAlignment="1">
      <alignment vertical="center"/>
    </xf>
    <xf numFmtId="0" fontId="2" fillId="0" borderId="0" xfId="0" applyFont="1" applyAlignment="1">
      <alignment vertical="center"/>
    </xf>
    <xf numFmtId="0" fontId="2" fillId="0" borderId="0" xfId="0" applyFont="1"/>
    <xf numFmtId="0" fontId="2" fillId="2" borderId="1" xfId="0" applyFont="1" applyFill="1" applyBorder="1" applyAlignment="1" applyProtection="1">
      <alignment horizontal="left" vertical="top"/>
      <protection locked="0"/>
    </xf>
    <xf numFmtId="0" fontId="4" fillId="0" borderId="0" xfId="0" applyFont="1" applyBorder="1"/>
    <xf numFmtId="0" fontId="4" fillId="0" borderId="1" xfId="0" applyFont="1" applyFill="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2" fontId="4" fillId="2" borderId="1" xfId="0" applyNumberFormat="1" applyFont="1" applyFill="1" applyBorder="1" applyAlignment="1" applyProtection="1">
      <alignment horizontal="center" vertical="center"/>
      <protection locked="0"/>
    </xf>
    <xf numFmtId="2" fontId="4" fillId="0" borderId="1" xfId="0" applyNumberFormat="1" applyFont="1" applyFill="1" applyBorder="1" applyAlignment="1">
      <alignment horizontal="right" vertical="center"/>
    </xf>
    <xf numFmtId="2" fontId="8" fillId="0" borderId="2" xfId="0" applyNumberFormat="1" applyFont="1" applyFill="1" applyBorder="1" applyAlignment="1">
      <alignment horizontal="right" vertical="center"/>
    </xf>
    <xf numFmtId="2" fontId="8" fillId="0" borderId="4" xfId="0" applyNumberFormat="1" applyFont="1" applyBorder="1" applyAlignment="1">
      <alignment horizontal="right" vertical="center"/>
    </xf>
    <xf numFmtId="2" fontId="8" fillId="0" borderId="2" xfId="0" applyNumberFormat="1" applyFont="1" applyBorder="1" applyAlignment="1">
      <alignment horizontal="right" vertical="center"/>
    </xf>
    <xf numFmtId="2" fontId="6" fillId="2" borderId="11" xfId="0" applyNumberFormat="1" applyFont="1" applyFill="1" applyBorder="1" applyAlignment="1" applyProtection="1">
      <alignment horizontal="right" vertical="center"/>
      <protection locked="0"/>
    </xf>
    <xf numFmtId="2" fontId="6" fillId="2" borderId="12" xfId="0" applyNumberFormat="1" applyFont="1" applyFill="1" applyBorder="1" applyAlignment="1" applyProtection="1">
      <alignment horizontal="right" vertical="center"/>
      <protection locked="0"/>
    </xf>
    <xf numFmtId="2" fontId="6" fillId="2" borderId="10"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Font="1" applyAlignment="1">
      <alignment horizontal="left" vertical="center"/>
    </xf>
    <xf numFmtId="0" fontId="4" fillId="2" borderId="1" xfId="0" applyFont="1" applyFill="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2"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0" borderId="0" xfId="0" applyFont="1" applyAlignment="1">
      <alignment horizontal="left" vertical="center"/>
    </xf>
    <xf numFmtId="0" fontId="4" fillId="2" borderId="1" xfId="0" applyFont="1" applyFill="1" applyBorder="1" applyAlignment="1" applyProtection="1">
      <alignment horizontal="left" vertical="center" wrapText="1"/>
      <protection locked="0"/>
    </xf>
    <xf numFmtId="0" fontId="4" fillId="0" borderId="0" xfId="0" applyFont="1" applyAlignment="1">
      <alignment horizontal="left" vertical="top" wrapText="1"/>
    </xf>
  </cellXfs>
  <cellStyles count="1">
    <cellStyle name="Standard" xfId="0" builtinId="0"/>
  </cellStyles>
  <dxfs count="6">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Semester" displayName="Semester" ref="A1:A3" totalsRowShown="0">
  <autoFilter ref="A1:A3"/>
  <tableColumns count="1">
    <tableColumn id="1" name="Semester"/>
  </tableColumns>
  <tableStyleInfo name="TableStyleLight1" showFirstColumn="0" showLastColumn="0" showRowStripes="1" showColumnStripes="0"/>
</table>
</file>

<file path=xl/tables/table2.xml><?xml version="1.0" encoding="utf-8"?>
<table xmlns="http://schemas.openxmlformats.org/spreadsheetml/2006/main" id="3" name="WS" displayName="WS" ref="C1:C12" totalsRowShown="0" headerRowDxfId="5" dataDxfId="4">
  <autoFilter ref="C1:C12"/>
  <tableColumns count="1">
    <tableColumn id="1" name="WS" dataDxfId="3">
      <calculatedColumnFormula>CONCATENATE(RIGHT(C1,2),"/",VALUE(RIGHT(C1,2)+1))</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4" name="SS" displayName="SS" ref="D1:D12" totalsRowShown="0" headerRowDxfId="2" dataDxfId="1">
  <autoFilter ref="D1:D12"/>
  <tableColumns count="1">
    <tableColumn id="1" name="SS" dataDxfId="0"/>
  </tableColumns>
  <tableStyleInfo name="TableStyleLight3" showFirstColumn="0" showLastColumn="0" showRowStripes="1" showColumnStripes="0"/>
</table>
</file>

<file path=xl/tables/table4.xml><?xml version="1.0" encoding="utf-8"?>
<table xmlns="http://schemas.openxmlformats.org/spreadsheetml/2006/main" id="2" name="Lehrformtab" displayName="Lehrformtab" ref="F1:G51" totalsRowShown="0">
  <autoFilter ref="F1:G51"/>
  <tableColumns count="2">
    <tableColumn id="1" name="Lehrform"/>
    <tableColumn id="2" name="Anrechnungsfaktor"/>
  </tableColumns>
  <tableStyleInfo name="TableStyleLight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abSelected="1" zoomScaleNormal="100" zoomScalePageLayoutView="85" workbookViewId="0">
      <selection activeCell="E4" sqref="E4"/>
    </sheetView>
  </sheetViews>
  <sheetFormatPr baseColWidth="10" defaultRowHeight="15" x14ac:dyDescent="0.25"/>
  <cols>
    <col min="1" max="1" width="9.42578125" style="7" customWidth="1"/>
    <col min="2" max="2" width="18.140625" style="7" customWidth="1"/>
    <col min="3" max="4" width="39" style="7" customWidth="1"/>
    <col min="5" max="5" width="14.85546875" style="7" customWidth="1"/>
    <col min="6" max="6" width="14.42578125" style="7" customWidth="1"/>
    <col min="7" max="7" width="13.85546875" style="7" customWidth="1"/>
    <col min="8" max="8" width="14.5703125" style="7" customWidth="1"/>
    <col min="9" max="9" width="15.140625" style="7" customWidth="1"/>
    <col min="10" max="11" width="17.5703125" style="7" customWidth="1"/>
    <col min="12" max="16384" width="11.42578125" style="7"/>
  </cols>
  <sheetData>
    <row r="1" spans="1:11" s="13" customFormat="1" ht="18.75" x14ac:dyDescent="0.2">
      <c r="A1" s="48" t="s">
        <v>12</v>
      </c>
      <c r="B1" s="48"/>
      <c r="C1" s="48"/>
      <c r="D1" s="48"/>
      <c r="E1" s="48"/>
      <c r="F1" s="49"/>
      <c r="G1" s="14" t="s">
        <v>6</v>
      </c>
      <c r="H1" s="14" t="s">
        <v>89</v>
      </c>
      <c r="J1" s="6" t="s">
        <v>5</v>
      </c>
      <c r="K1" s="32" t="s">
        <v>84</v>
      </c>
    </row>
    <row r="2" spans="1:11" s="8" customFormat="1" ht="15.75" x14ac:dyDescent="0.25">
      <c r="A2" s="50" t="s">
        <v>4</v>
      </c>
      <c r="B2" s="50"/>
      <c r="C2" s="57"/>
      <c r="D2" s="58"/>
      <c r="E2" s="59"/>
      <c r="F2" s="45"/>
    </row>
    <row r="3" spans="1:11" s="9" customFormat="1" ht="15.75" x14ac:dyDescent="0.2">
      <c r="A3" s="15" t="s">
        <v>0</v>
      </c>
      <c r="B3" s="16"/>
      <c r="C3" s="16"/>
      <c r="D3" s="16"/>
      <c r="E3" s="17"/>
    </row>
    <row r="4" spans="1:11" s="9" customFormat="1" ht="15.75" x14ac:dyDescent="0.2">
      <c r="A4" s="15" t="s">
        <v>16</v>
      </c>
      <c r="B4" s="16"/>
      <c r="C4" s="18"/>
      <c r="D4" s="18"/>
      <c r="E4" s="19" t="s">
        <v>36</v>
      </c>
    </row>
    <row r="5" spans="1:11" s="9" customFormat="1" ht="15.75" x14ac:dyDescent="0.2">
      <c r="A5" s="15" t="s">
        <v>1</v>
      </c>
      <c r="B5" s="16"/>
      <c r="D5" s="12" t="s">
        <v>17</v>
      </c>
      <c r="E5" s="20"/>
    </row>
    <row r="6" spans="1:11" s="9" customFormat="1" ht="15.75" x14ac:dyDescent="0.2">
      <c r="A6" s="15" t="s">
        <v>2</v>
      </c>
      <c r="B6" s="16"/>
      <c r="C6" s="16"/>
      <c r="D6" s="16"/>
      <c r="E6" s="21">
        <f>E3*(IF(E4="ja",0,IF(E4="nein",1,#N/A)))-E5</f>
        <v>0</v>
      </c>
    </row>
    <row r="8" spans="1:11" s="25" customFormat="1" ht="31.5" x14ac:dyDescent="0.2">
      <c r="A8" s="22" t="s">
        <v>3</v>
      </c>
      <c r="B8" s="23" t="s">
        <v>86</v>
      </c>
      <c r="C8" s="51" t="s">
        <v>88</v>
      </c>
      <c r="D8" s="52"/>
      <c r="E8" s="53"/>
      <c r="F8" s="54" t="s">
        <v>90</v>
      </c>
      <c r="G8" s="54"/>
      <c r="H8" s="22" t="s">
        <v>87</v>
      </c>
      <c r="I8" s="22" t="s">
        <v>20</v>
      </c>
      <c r="J8" s="22" t="s">
        <v>19</v>
      </c>
      <c r="K8" s="24" t="s">
        <v>18</v>
      </c>
    </row>
    <row r="9" spans="1:11" s="27" customFormat="1" ht="31.5" customHeight="1" x14ac:dyDescent="0.2">
      <c r="A9" s="34" t="str">
        <f>IF(ISBLANK(C9),"",ROW()-8)</f>
        <v/>
      </c>
      <c r="B9" s="44"/>
      <c r="C9" s="55"/>
      <c r="D9" s="55"/>
      <c r="E9" s="56"/>
      <c r="F9" s="47"/>
      <c r="G9" s="47"/>
      <c r="H9" s="35" t="str">
        <f>IF(ISBLANK(F9),"",VLOOKUP(F9,Lehrformtab[],2,FALSE))</f>
        <v/>
      </c>
      <c r="I9" s="36"/>
      <c r="J9" s="36"/>
      <c r="K9" s="37" t="str">
        <f>IF(ISBLANK(C9),"",H9*J9)</f>
        <v/>
      </c>
    </row>
    <row r="10" spans="1:11" s="27" customFormat="1" ht="31.5" customHeight="1" x14ac:dyDescent="0.2">
      <c r="A10" s="34" t="str">
        <f t="shared" ref="A10:A20" si="0">IF(ISBLANK(C10),"",ROW()-8)</f>
        <v/>
      </c>
      <c r="B10" s="44"/>
      <c r="C10" s="55"/>
      <c r="D10" s="55"/>
      <c r="E10" s="56"/>
      <c r="F10" s="47"/>
      <c r="G10" s="47"/>
      <c r="H10" s="35" t="str">
        <f>IF(ISBLANK(F10),"",VLOOKUP(F10,Lehrformtab[],2,FALSE))</f>
        <v/>
      </c>
      <c r="I10" s="36"/>
      <c r="J10" s="36"/>
      <c r="K10" s="37" t="str">
        <f t="shared" ref="K10:K20" si="1">IF(ISBLANK(C10),"",H10*J10)</f>
        <v/>
      </c>
    </row>
    <row r="11" spans="1:11" s="27" customFormat="1" ht="31.5" customHeight="1" x14ac:dyDescent="0.2">
      <c r="A11" s="34" t="str">
        <f t="shared" si="0"/>
        <v/>
      </c>
      <c r="B11" s="44"/>
      <c r="C11" s="55"/>
      <c r="D11" s="55"/>
      <c r="E11" s="56"/>
      <c r="F11" s="47"/>
      <c r="G11" s="47"/>
      <c r="H11" s="35" t="str">
        <f>IF(ISBLANK(F11),"",VLOOKUP(F11,Lehrformtab[],2,FALSE))</f>
        <v/>
      </c>
      <c r="I11" s="36"/>
      <c r="J11" s="36"/>
      <c r="K11" s="37" t="str">
        <f t="shared" si="1"/>
        <v/>
      </c>
    </row>
    <row r="12" spans="1:11" s="27" customFormat="1" ht="31.5" customHeight="1" x14ac:dyDescent="0.2">
      <c r="A12" s="34" t="str">
        <f t="shared" si="0"/>
        <v/>
      </c>
      <c r="B12" s="44"/>
      <c r="C12" s="55"/>
      <c r="D12" s="55"/>
      <c r="E12" s="56"/>
      <c r="F12" s="47"/>
      <c r="G12" s="47"/>
      <c r="H12" s="35" t="str">
        <f>IF(ISBLANK(F12),"",VLOOKUP(F12,Lehrformtab[],2,FALSE))</f>
        <v/>
      </c>
      <c r="I12" s="36"/>
      <c r="J12" s="36"/>
      <c r="K12" s="37" t="str">
        <f t="shared" si="1"/>
        <v/>
      </c>
    </row>
    <row r="13" spans="1:11" s="27" customFormat="1" ht="31.5" customHeight="1" x14ac:dyDescent="0.2">
      <c r="A13" s="34" t="str">
        <f t="shared" si="0"/>
        <v/>
      </c>
      <c r="B13" s="44"/>
      <c r="C13" s="55"/>
      <c r="D13" s="55"/>
      <c r="E13" s="56"/>
      <c r="F13" s="47"/>
      <c r="G13" s="47"/>
      <c r="H13" s="35" t="str">
        <f>IF(ISBLANK(F13),"",VLOOKUP(F13,Lehrformtab[],2,FALSE))</f>
        <v/>
      </c>
      <c r="I13" s="36"/>
      <c r="J13" s="36"/>
      <c r="K13" s="37" t="str">
        <f t="shared" si="1"/>
        <v/>
      </c>
    </row>
    <row r="14" spans="1:11" s="27" customFormat="1" ht="31.5" customHeight="1" x14ac:dyDescent="0.2">
      <c r="A14" s="34" t="str">
        <f t="shared" si="0"/>
        <v/>
      </c>
      <c r="B14" s="44"/>
      <c r="C14" s="55"/>
      <c r="D14" s="55"/>
      <c r="E14" s="56"/>
      <c r="F14" s="47"/>
      <c r="G14" s="47"/>
      <c r="H14" s="35" t="str">
        <f>IF(ISBLANK(F14),"",VLOOKUP(F14,Lehrformtab[],2,FALSE))</f>
        <v/>
      </c>
      <c r="I14" s="36"/>
      <c r="J14" s="36"/>
      <c r="K14" s="37" t="str">
        <f t="shared" si="1"/>
        <v/>
      </c>
    </row>
    <row r="15" spans="1:11" s="27" customFormat="1" ht="31.5" customHeight="1" x14ac:dyDescent="0.2">
      <c r="A15" s="34" t="str">
        <f t="shared" si="0"/>
        <v/>
      </c>
      <c r="B15" s="44"/>
      <c r="C15" s="55"/>
      <c r="D15" s="55"/>
      <c r="E15" s="56"/>
      <c r="F15" s="47"/>
      <c r="G15" s="47"/>
      <c r="H15" s="35" t="str">
        <f>IF(ISBLANK(F15),"",VLOOKUP(F15,Lehrformtab[],2,FALSE))</f>
        <v/>
      </c>
      <c r="I15" s="36"/>
      <c r="J15" s="36"/>
      <c r="K15" s="37" t="str">
        <f t="shared" si="1"/>
        <v/>
      </c>
    </row>
    <row r="16" spans="1:11" s="27" customFormat="1" ht="31.5" customHeight="1" x14ac:dyDescent="0.2">
      <c r="A16" s="34" t="str">
        <f t="shared" si="0"/>
        <v/>
      </c>
      <c r="B16" s="44"/>
      <c r="C16" s="55"/>
      <c r="D16" s="55"/>
      <c r="E16" s="56"/>
      <c r="F16" s="47"/>
      <c r="G16" s="47"/>
      <c r="H16" s="35" t="str">
        <f>IF(ISBLANK(F16),"",VLOOKUP(F16,Lehrformtab[],2,FALSE))</f>
        <v/>
      </c>
      <c r="I16" s="36"/>
      <c r="J16" s="36"/>
      <c r="K16" s="37" t="str">
        <f t="shared" si="1"/>
        <v/>
      </c>
    </row>
    <row r="17" spans="1:12" s="27" customFormat="1" ht="31.5" customHeight="1" x14ac:dyDescent="0.2">
      <c r="A17" s="34" t="str">
        <f t="shared" si="0"/>
        <v/>
      </c>
      <c r="B17" s="44"/>
      <c r="C17" s="55"/>
      <c r="D17" s="55"/>
      <c r="E17" s="56"/>
      <c r="F17" s="47"/>
      <c r="G17" s="47"/>
      <c r="H17" s="35" t="str">
        <f>IF(ISBLANK(F17),"",VLOOKUP(F17,Lehrformtab[],2,FALSE))</f>
        <v/>
      </c>
      <c r="I17" s="36"/>
      <c r="J17" s="36"/>
      <c r="K17" s="37" t="str">
        <f t="shared" si="1"/>
        <v/>
      </c>
    </row>
    <row r="18" spans="1:12" s="27" customFormat="1" ht="31.5" customHeight="1" x14ac:dyDescent="0.2">
      <c r="A18" s="34" t="str">
        <f t="shared" si="0"/>
        <v/>
      </c>
      <c r="B18" s="44"/>
      <c r="C18" s="55"/>
      <c r="D18" s="55"/>
      <c r="E18" s="56"/>
      <c r="F18" s="47"/>
      <c r="G18" s="47"/>
      <c r="H18" s="35" t="str">
        <f>IF(ISBLANK(F18),"",VLOOKUP(F18,Lehrformtab[],2,FALSE))</f>
        <v/>
      </c>
      <c r="I18" s="36"/>
      <c r="J18" s="36"/>
      <c r="K18" s="37" t="str">
        <f t="shared" si="1"/>
        <v/>
      </c>
    </row>
    <row r="19" spans="1:12" s="27" customFormat="1" ht="31.5" customHeight="1" x14ac:dyDescent="0.2">
      <c r="A19" s="34" t="str">
        <f t="shared" si="0"/>
        <v/>
      </c>
      <c r="B19" s="44"/>
      <c r="C19" s="55"/>
      <c r="D19" s="55"/>
      <c r="E19" s="56"/>
      <c r="F19" s="47"/>
      <c r="G19" s="47"/>
      <c r="H19" s="35" t="str">
        <f>IF(ISBLANK(F19),"",VLOOKUP(F19,Lehrformtab[],2,FALSE))</f>
        <v/>
      </c>
      <c r="I19" s="36"/>
      <c r="J19" s="36"/>
      <c r="K19" s="37" t="str">
        <f t="shared" si="1"/>
        <v/>
      </c>
    </row>
    <row r="20" spans="1:12" s="27" customFormat="1" ht="31.5" customHeight="1" thickBot="1" x14ac:dyDescent="0.25">
      <c r="A20" s="34" t="str">
        <f t="shared" si="0"/>
        <v/>
      </c>
      <c r="B20" s="44"/>
      <c r="C20" s="55"/>
      <c r="D20" s="55"/>
      <c r="E20" s="56"/>
      <c r="F20" s="47"/>
      <c r="G20" s="47"/>
      <c r="H20" s="35" t="str">
        <f>IF(ISBLANK(F20),"",VLOOKUP(F20,Lehrformtab[],2,FALSE))</f>
        <v/>
      </c>
      <c r="I20" s="36"/>
      <c r="J20" s="36"/>
      <c r="K20" s="37" t="str">
        <f t="shared" si="1"/>
        <v/>
      </c>
    </row>
    <row r="21" spans="1:12" s="11" customFormat="1" ht="19.5" thickBot="1" x14ac:dyDescent="0.25">
      <c r="A21" s="26" t="s">
        <v>24</v>
      </c>
      <c r="B21" s="27"/>
      <c r="C21" s="26"/>
      <c r="D21" s="26"/>
      <c r="E21" s="26"/>
      <c r="F21" s="26"/>
      <c r="G21" s="26"/>
      <c r="H21" s="27"/>
      <c r="I21" s="26"/>
      <c r="J21" s="28" t="s">
        <v>21</v>
      </c>
      <c r="K21" s="38">
        <f>SUM(K9:K20)</f>
        <v>0</v>
      </c>
    </row>
    <row r="22" spans="1:12" s="11" customFormat="1" ht="18.75" x14ac:dyDescent="0.2">
      <c r="A22" s="60" t="s">
        <v>25</v>
      </c>
      <c r="B22" s="60"/>
      <c r="C22" s="61"/>
      <c r="D22" s="61"/>
      <c r="E22" s="61"/>
      <c r="F22" s="61"/>
      <c r="G22" s="61"/>
      <c r="H22" s="61"/>
      <c r="I22" s="27"/>
      <c r="J22" s="12" t="s">
        <v>22</v>
      </c>
      <c r="K22" s="41"/>
    </row>
    <row r="23" spans="1:12" s="11" customFormat="1" ht="19.5" thickBot="1" x14ac:dyDescent="0.25">
      <c r="A23" s="60" t="s">
        <v>23</v>
      </c>
      <c r="B23" s="60"/>
      <c r="C23" s="61"/>
      <c r="D23" s="61"/>
      <c r="E23" s="61"/>
      <c r="F23" s="61"/>
      <c r="G23" s="61"/>
      <c r="H23" s="61"/>
      <c r="I23" s="27"/>
      <c r="J23" s="12" t="s">
        <v>22</v>
      </c>
      <c r="K23" s="42"/>
    </row>
    <row r="24" spans="1:12" s="11" customFormat="1" ht="19.5" thickBot="1" x14ac:dyDescent="0.25">
      <c r="A24" s="27"/>
      <c r="B24" s="27"/>
      <c r="C24" s="29"/>
      <c r="D24" s="29"/>
      <c r="E24" s="27"/>
      <c r="F24" s="27"/>
      <c r="G24" s="27"/>
      <c r="H24" s="46" t="str">
        <f>CONCATENATE("Geleistete SWS im ",G1," ",H1)</f>
        <v>Geleistete SWS im WS 18/19</v>
      </c>
      <c r="I24" s="30"/>
      <c r="K24" s="39">
        <f>SUM(K21:K23)</f>
        <v>0</v>
      </c>
    </row>
    <row r="25" spans="1:12" s="11" customFormat="1" ht="19.5" thickBot="1" x14ac:dyDescent="0.25">
      <c r="B25" s="27"/>
      <c r="C25" s="29"/>
      <c r="D25" s="29"/>
      <c r="E25" s="27"/>
      <c r="F25" s="27"/>
      <c r="G25" s="27"/>
      <c r="H25" s="30" t="s">
        <v>26</v>
      </c>
      <c r="J25" s="12" t="s">
        <v>22</v>
      </c>
      <c r="K25" s="43"/>
    </row>
    <row r="26" spans="1:12" s="11" customFormat="1" ht="19.5" thickBot="1" x14ac:dyDescent="0.25">
      <c r="A26" s="30"/>
      <c r="B26" s="27"/>
      <c r="C26" s="29"/>
      <c r="D26" s="29"/>
      <c r="E26" s="27"/>
      <c r="F26" s="27"/>
      <c r="G26" s="27"/>
      <c r="H26" s="18" t="s">
        <v>27</v>
      </c>
      <c r="I26" s="27"/>
      <c r="K26" s="39">
        <f>K24+K25</f>
        <v>0</v>
      </c>
    </row>
    <row r="27" spans="1:12" ht="19.5" thickBot="1" x14ac:dyDescent="0.3">
      <c r="B27" s="8"/>
      <c r="C27" s="8"/>
      <c r="D27" s="8"/>
      <c r="E27" s="8"/>
      <c r="F27" s="8"/>
      <c r="G27" s="8"/>
      <c r="H27" s="31" t="s">
        <v>37</v>
      </c>
      <c r="I27" s="8"/>
      <c r="J27" s="12" t="s">
        <v>17</v>
      </c>
      <c r="K27" s="39">
        <f>E6</f>
        <v>0</v>
      </c>
    </row>
    <row r="28" spans="1:12" ht="19.5" thickBot="1" x14ac:dyDescent="0.3">
      <c r="B28" s="8"/>
      <c r="C28" s="8"/>
      <c r="D28" s="8"/>
      <c r="E28" s="8"/>
      <c r="F28" s="8"/>
      <c r="G28" s="8"/>
      <c r="H28" s="31" t="s">
        <v>28</v>
      </c>
      <c r="I28" s="8"/>
      <c r="J28" s="8"/>
      <c r="K28" s="40">
        <f>K26-K27</f>
        <v>0</v>
      </c>
    </row>
    <row r="29" spans="1:12" ht="15.75" x14ac:dyDescent="0.25">
      <c r="A29" s="8" t="s">
        <v>29</v>
      </c>
      <c r="B29" s="8"/>
      <c r="C29" s="8"/>
      <c r="D29" s="8"/>
      <c r="E29" s="8"/>
      <c r="F29" s="8"/>
      <c r="G29" s="8"/>
      <c r="H29" s="8"/>
      <c r="I29" s="8"/>
      <c r="J29" s="8"/>
      <c r="K29" s="8"/>
    </row>
    <row r="30" spans="1:12" ht="15.75" x14ac:dyDescent="0.25">
      <c r="B30" s="8"/>
      <c r="C30" s="8"/>
      <c r="D30" s="8"/>
      <c r="E30" s="8"/>
      <c r="F30" s="8"/>
      <c r="G30" s="8"/>
      <c r="H30" s="8"/>
      <c r="I30" s="8"/>
      <c r="J30" s="8"/>
      <c r="K30" s="8"/>
    </row>
    <row r="31" spans="1:12" ht="39.75" customHeight="1" x14ac:dyDescent="0.25">
      <c r="A31" s="10"/>
      <c r="B31" s="10"/>
      <c r="C31" s="10"/>
      <c r="D31" s="10"/>
      <c r="E31" s="10"/>
      <c r="F31" s="10"/>
      <c r="G31" s="10"/>
      <c r="H31" s="10"/>
      <c r="I31" s="10"/>
      <c r="J31" s="10"/>
      <c r="K31" s="10"/>
      <c r="L31" s="10"/>
    </row>
    <row r="32" spans="1:12" ht="15.75" x14ac:dyDescent="0.25">
      <c r="A32" s="33" t="s">
        <v>30</v>
      </c>
      <c r="B32" s="33"/>
      <c r="C32" s="8" t="s">
        <v>31</v>
      </c>
      <c r="D32" s="8"/>
      <c r="E32" s="33" t="s">
        <v>33</v>
      </c>
      <c r="G32" s="8"/>
      <c r="H32" s="33"/>
      <c r="I32" s="33" t="s">
        <v>32</v>
      </c>
      <c r="K32" s="33"/>
      <c r="L32" s="10"/>
    </row>
    <row r="33" spans="1:11" ht="15.75" x14ac:dyDescent="0.25">
      <c r="A33" s="8"/>
      <c r="B33" s="8"/>
      <c r="C33" s="8"/>
      <c r="D33" s="8"/>
      <c r="E33" s="8"/>
      <c r="F33" s="8"/>
      <c r="G33" s="8"/>
      <c r="H33" s="8"/>
      <c r="I33" s="8"/>
      <c r="J33" s="8"/>
      <c r="K33" s="8"/>
    </row>
    <row r="34" spans="1:11" ht="15.75" x14ac:dyDescent="0.25">
      <c r="A34" s="62" t="s">
        <v>91</v>
      </c>
      <c r="B34" s="62"/>
      <c r="C34" s="62"/>
      <c r="D34" s="62"/>
      <c r="E34" s="62"/>
      <c r="F34" s="62"/>
      <c r="G34" s="62"/>
      <c r="H34" s="62"/>
      <c r="I34" s="62"/>
      <c r="J34" s="62"/>
      <c r="K34" s="62"/>
    </row>
    <row r="35" spans="1:11" ht="54" customHeight="1" x14ac:dyDescent="0.25">
      <c r="A35" s="62" t="s">
        <v>34</v>
      </c>
      <c r="B35" s="62"/>
      <c r="C35" s="62"/>
      <c r="D35" s="62"/>
      <c r="E35" s="62"/>
      <c r="F35" s="62"/>
      <c r="G35" s="62"/>
      <c r="H35" s="62"/>
      <c r="I35" s="62"/>
      <c r="J35" s="62"/>
      <c r="K35" s="62"/>
    </row>
    <row r="36" spans="1:11" ht="15.75" customHeight="1" x14ac:dyDescent="0.25">
      <c r="A36" s="62" t="s">
        <v>35</v>
      </c>
      <c r="B36" s="62"/>
      <c r="C36" s="62"/>
      <c r="D36" s="62"/>
      <c r="E36" s="62"/>
      <c r="F36" s="62"/>
      <c r="G36" s="62"/>
      <c r="H36" s="62"/>
      <c r="I36" s="62"/>
      <c r="J36" s="62"/>
      <c r="K36" s="62"/>
    </row>
  </sheetData>
  <sheetProtection algorithmName="SHA-512" hashValue="qt19Y3bqnXoVGTKjpwt3v90Fkkeql5CWHVEVgJjdorMB7IRV5rswSav07bahc4ui6IaqfTxZO+rv6Ym1uYitqA==" saltValue="L51tfR/B32HxuwHIsRZ1ew==" spinCount="100000" sheet="1" objects="1" scenarios="1" selectLockedCells="1"/>
  <mergeCells count="36">
    <mergeCell ref="A36:K36"/>
    <mergeCell ref="A34:K34"/>
    <mergeCell ref="A23:B23"/>
    <mergeCell ref="C23:H23"/>
    <mergeCell ref="A35:K35"/>
    <mergeCell ref="C13:E13"/>
    <mergeCell ref="F13:G13"/>
    <mergeCell ref="C14:E14"/>
    <mergeCell ref="F14:G14"/>
    <mergeCell ref="C15:E15"/>
    <mergeCell ref="F15:G15"/>
    <mergeCell ref="A22:B22"/>
    <mergeCell ref="C22:H22"/>
    <mergeCell ref="C16:E16"/>
    <mergeCell ref="F16:G16"/>
    <mergeCell ref="C17:E17"/>
    <mergeCell ref="F17:G17"/>
    <mergeCell ref="C18:E18"/>
    <mergeCell ref="F18:G18"/>
    <mergeCell ref="C19:E19"/>
    <mergeCell ref="F19:G19"/>
    <mergeCell ref="C20:E20"/>
    <mergeCell ref="F20:G20"/>
    <mergeCell ref="F12:G12"/>
    <mergeCell ref="A1:F1"/>
    <mergeCell ref="A2:B2"/>
    <mergeCell ref="C8:E8"/>
    <mergeCell ref="F8:G8"/>
    <mergeCell ref="C9:E9"/>
    <mergeCell ref="F9:G9"/>
    <mergeCell ref="C2:E2"/>
    <mergeCell ref="C10:E10"/>
    <mergeCell ref="F10:G10"/>
    <mergeCell ref="C11:E11"/>
    <mergeCell ref="F11:G11"/>
    <mergeCell ref="C12:E12"/>
  </mergeCells>
  <dataValidations count="5">
    <dataValidation type="list" allowBlank="1" showInputMessage="1" showErrorMessage="1" sqref="F9:F20">
      <formula1>INDIRECT("Lehrformtab[lehrform]")</formula1>
    </dataValidation>
    <dataValidation type="list" allowBlank="1" showInputMessage="1" showErrorMessage="1" sqref="K1">
      <formula1>"A,N,W,keine"</formula1>
    </dataValidation>
    <dataValidation type="list" allowBlank="1" showInputMessage="1" showErrorMessage="1" sqref="E4">
      <formula1>"ja,nein"</formula1>
    </dataValidation>
    <dataValidation type="list" allowBlank="1" showInputMessage="1" showErrorMessage="1" sqref="H1">
      <formula1>INDIRECT($G$1)</formula1>
    </dataValidation>
    <dataValidation type="list" allowBlank="1" showInputMessage="1" showErrorMessage="1" sqref="G1">
      <formula1>"WS,SS"</formula1>
    </dataValidation>
  </dataValidations>
  <pageMargins left="0.70866141732283472" right="0.51181102362204722" top="0.42352941176470588" bottom="0.43137254901960786" header="0.31496062992125984" footer="0.31496062992125984"/>
  <pageSetup paperSize="9" scale="61" orientation="landscape" horizontalDpi="4294967295" verticalDpi="4294967295" r:id="rId1"/>
  <headerFooter>
    <oddFooter>&amp;LStand: 6.12.2018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51"/>
  <sheetViews>
    <sheetView topLeftCell="E1" zoomScaleNormal="100" workbookViewId="0">
      <selection activeCell="F8" sqref="F8"/>
    </sheetView>
  </sheetViews>
  <sheetFormatPr baseColWidth="10" defaultRowHeight="12.75" x14ac:dyDescent="0.2"/>
  <cols>
    <col min="1" max="4" width="0" hidden="1" customWidth="1"/>
    <col min="6" max="6" width="45.85546875" bestFit="1" customWidth="1"/>
    <col min="7" max="7" width="20.42578125" bestFit="1" customWidth="1"/>
    <col min="13" max="13" width="21.28515625" bestFit="1" customWidth="1"/>
  </cols>
  <sheetData>
    <row r="1" spans="1:15" x14ac:dyDescent="0.2">
      <c r="A1" t="s">
        <v>13</v>
      </c>
      <c r="C1" s="5" t="s">
        <v>6</v>
      </c>
      <c r="D1" s="5" t="s">
        <v>14</v>
      </c>
      <c r="F1" t="s">
        <v>83</v>
      </c>
      <c r="G1" t="s">
        <v>85</v>
      </c>
    </row>
    <row r="2" spans="1:15" ht="14.25" x14ac:dyDescent="0.2">
      <c r="A2" t="s">
        <v>6</v>
      </c>
      <c r="C2" s="5" t="s">
        <v>15</v>
      </c>
      <c r="D2" s="5">
        <v>17</v>
      </c>
      <c r="F2" t="s">
        <v>7</v>
      </c>
      <c r="G2">
        <v>1</v>
      </c>
      <c r="J2" s="1"/>
      <c r="K2" s="2"/>
      <c r="L2" s="3"/>
      <c r="M2" s="1"/>
      <c r="N2" s="1"/>
      <c r="O2" s="4"/>
    </row>
    <row r="3" spans="1:15" ht="14.25" x14ac:dyDescent="0.2">
      <c r="A3" t="s">
        <v>14</v>
      </c>
      <c r="C3" s="5" t="str">
        <f>CONCATENATE(RIGHT(C2,2),"/",VALUE(RIGHT(C2,2)+1))</f>
        <v>18/19</v>
      </c>
      <c r="D3" s="5">
        <v>18</v>
      </c>
      <c r="F3" t="s">
        <v>8</v>
      </c>
      <c r="G3">
        <v>1</v>
      </c>
      <c r="J3" s="1"/>
      <c r="K3" s="2"/>
      <c r="L3" s="3"/>
      <c r="M3" s="1"/>
      <c r="N3" s="1"/>
      <c r="O3" s="4"/>
    </row>
    <row r="4" spans="1:15" ht="14.25" x14ac:dyDescent="0.2">
      <c r="C4" s="5" t="str">
        <f t="shared" ref="C4:C12" si="0">CONCATENATE(RIGHT(C3,2),"/",VALUE(RIGHT(C3,2)+1))</f>
        <v>19/20</v>
      </c>
      <c r="D4" s="5">
        <v>19</v>
      </c>
      <c r="F4" t="s">
        <v>9</v>
      </c>
      <c r="G4">
        <v>1</v>
      </c>
      <c r="J4" s="1"/>
      <c r="K4" s="2"/>
      <c r="L4" s="3"/>
      <c r="M4" s="1"/>
      <c r="N4" s="1"/>
      <c r="O4" s="4"/>
    </row>
    <row r="5" spans="1:15" ht="14.25" x14ac:dyDescent="0.2">
      <c r="C5" s="5" t="str">
        <f t="shared" si="0"/>
        <v>20/21</v>
      </c>
      <c r="D5" s="5">
        <v>20</v>
      </c>
      <c r="F5" t="s">
        <v>11</v>
      </c>
      <c r="G5">
        <v>0.3</v>
      </c>
      <c r="J5" s="1"/>
      <c r="K5" s="2"/>
      <c r="L5" s="3"/>
      <c r="M5" s="1"/>
      <c r="N5" s="1"/>
      <c r="O5" s="4"/>
    </row>
    <row r="6" spans="1:15" ht="14.25" x14ac:dyDescent="0.2">
      <c r="C6" s="5" t="str">
        <f t="shared" si="0"/>
        <v>21/22</v>
      </c>
      <c r="D6" s="5">
        <v>21</v>
      </c>
      <c r="F6" t="s">
        <v>38</v>
      </c>
      <c r="G6">
        <v>1</v>
      </c>
      <c r="J6" s="1"/>
      <c r="K6" s="2"/>
      <c r="L6" s="3"/>
      <c r="M6" s="1"/>
      <c r="N6" s="1"/>
      <c r="O6" s="4"/>
    </row>
    <row r="7" spans="1:15" ht="14.25" x14ac:dyDescent="0.2">
      <c r="C7" s="5" t="str">
        <f t="shared" si="0"/>
        <v>22/23</v>
      </c>
      <c r="D7" s="5">
        <v>22</v>
      </c>
      <c r="F7" t="s">
        <v>10</v>
      </c>
      <c r="G7">
        <v>0.5</v>
      </c>
      <c r="J7" s="1"/>
      <c r="K7" s="1"/>
      <c r="L7" s="1"/>
      <c r="M7" s="1"/>
      <c r="N7" s="1"/>
      <c r="O7" s="4"/>
    </row>
    <row r="8" spans="1:15" ht="14.25" x14ac:dyDescent="0.2">
      <c r="C8" s="5" t="str">
        <f t="shared" si="0"/>
        <v>23/24</v>
      </c>
      <c r="D8" s="5">
        <v>23</v>
      </c>
      <c r="F8" t="s">
        <v>39</v>
      </c>
      <c r="G8">
        <v>0.5</v>
      </c>
      <c r="J8" s="1"/>
      <c r="K8" s="1"/>
      <c r="L8" s="1"/>
      <c r="M8" s="1"/>
      <c r="N8" s="1"/>
      <c r="O8" s="4"/>
    </row>
    <row r="9" spans="1:15" ht="14.25" x14ac:dyDescent="0.2">
      <c r="C9" s="5" t="str">
        <f t="shared" si="0"/>
        <v>24/25</v>
      </c>
      <c r="D9" s="5">
        <v>24</v>
      </c>
      <c r="F9" t="s">
        <v>40</v>
      </c>
      <c r="G9">
        <v>1</v>
      </c>
      <c r="J9" s="1"/>
      <c r="K9" s="1"/>
      <c r="L9" s="1"/>
      <c r="M9" s="1"/>
      <c r="N9" s="1"/>
      <c r="O9" s="4"/>
    </row>
    <row r="10" spans="1:15" ht="14.25" x14ac:dyDescent="0.2">
      <c r="C10" s="5" t="str">
        <f t="shared" si="0"/>
        <v>25/26</v>
      </c>
      <c r="D10" s="5">
        <v>25</v>
      </c>
      <c r="F10" t="s">
        <v>41</v>
      </c>
      <c r="G10">
        <v>1</v>
      </c>
      <c r="J10" s="1"/>
      <c r="K10" s="1"/>
      <c r="L10" s="1"/>
      <c r="M10" s="1"/>
      <c r="N10" s="1"/>
      <c r="O10" s="4"/>
    </row>
    <row r="11" spans="1:15" x14ac:dyDescent="0.2">
      <c r="C11" s="5" t="str">
        <f t="shared" si="0"/>
        <v>26/27</v>
      </c>
      <c r="D11" s="5">
        <v>26</v>
      </c>
      <c r="F11" t="s">
        <v>42</v>
      </c>
      <c r="G11">
        <v>1</v>
      </c>
    </row>
    <row r="12" spans="1:15" x14ac:dyDescent="0.2">
      <c r="C12" s="5" t="str">
        <f t="shared" si="0"/>
        <v>27/28</v>
      </c>
      <c r="D12" s="5">
        <v>27</v>
      </c>
      <c r="F12" t="s">
        <v>43</v>
      </c>
      <c r="G12">
        <v>1</v>
      </c>
    </row>
    <row r="13" spans="1:15" x14ac:dyDescent="0.2">
      <c r="F13" t="s">
        <v>44</v>
      </c>
      <c r="G13">
        <v>1</v>
      </c>
    </row>
    <row r="14" spans="1:15" x14ac:dyDescent="0.2">
      <c r="F14" t="s">
        <v>45</v>
      </c>
      <c r="G14">
        <v>1</v>
      </c>
    </row>
    <row r="15" spans="1:15" x14ac:dyDescent="0.2">
      <c r="F15" t="s">
        <v>46</v>
      </c>
      <c r="G15">
        <v>1</v>
      </c>
    </row>
    <row r="16" spans="1:15" x14ac:dyDescent="0.2">
      <c r="F16" t="s">
        <v>47</v>
      </c>
      <c r="G16">
        <v>1</v>
      </c>
    </row>
    <row r="17" spans="6:7" x14ac:dyDescent="0.2">
      <c r="F17" t="s">
        <v>48</v>
      </c>
      <c r="G17">
        <v>1</v>
      </c>
    </row>
    <row r="18" spans="6:7" x14ac:dyDescent="0.2">
      <c r="F18" t="s">
        <v>49</v>
      </c>
      <c r="G18">
        <v>1</v>
      </c>
    </row>
    <row r="19" spans="6:7" x14ac:dyDescent="0.2">
      <c r="F19" t="s">
        <v>50</v>
      </c>
      <c r="G19">
        <v>1</v>
      </c>
    </row>
    <row r="20" spans="6:7" x14ac:dyDescent="0.2">
      <c r="F20" t="s">
        <v>51</v>
      </c>
      <c r="G20">
        <v>1</v>
      </c>
    </row>
    <row r="21" spans="6:7" x14ac:dyDescent="0.2">
      <c r="F21" t="s">
        <v>52</v>
      </c>
      <c r="G21">
        <v>1</v>
      </c>
    </row>
    <row r="22" spans="6:7" x14ac:dyDescent="0.2">
      <c r="F22" t="s">
        <v>53</v>
      </c>
      <c r="G22">
        <v>1</v>
      </c>
    </row>
    <row r="23" spans="6:7" x14ac:dyDescent="0.2">
      <c r="F23" t="s">
        <v>54</v>
      </c>
      <c r="G23">
        <v>1</v>
      </c>
    </row>
    <row r="24" spans="6:7" x14ac:dyDescent="0.2">
      <c r="F24" t="s">
        <v>55</v>
      </c>
      <c r="G24">
        <v>1</v>
      </c>
    </row>
    <row r="25" spans="6:7" x14ac:dyDescent="0.2">
      <c r="F25" t="s">
        <v>56</v>
      </c>
      <c r="G25">
        <v>1</v>
      </c>
    </row>
    <row r="26" spans="6:7" x14ac:dyDescent="0.2">
      <c r="F26" t="s">
        <v>57</v>
      </c>
      <c r="G26">
        <v>1</v>
      </c>
    </row>
    <row r="27" spans="6:7" x14ac:dyDescent="0.2">
      <c r="F27" t="s">
        <v>58</v>
      </c>
      <c r="G27">
        <v>1</v>
      </c>
    </row>
    <row r="28" spans="6:7" x14ac:dyDescent="0.2">
      <c r="F28" t="s">
        <v>59</v>
      </c>
      <c r="G28">
        <v>1</v>
      </c>
    </row>
    <row r="29" spans="6:7" x14ac:dyDescent="0.2">
      <c r="F29" t="s">
        <v>60</v>
      </c>
      <c r="G29">
        <v>1</v>
      </c>
    </row>
    <row r="30" spans="6:7" x14ac:dyDescent="0.2">
      <c r="F30" t="s">
        <v>61</v>
      </c>
      <c r="G30">
        <v>1</v>
      </c>
    </row>
    <row r="31" spans="6:7" x14ac:dyDescent="0.2">
      <c r="F31" t="s">
        <v>62</v>
      </c>
      <c r="G31">
        <v>1</v>
      </c>
    </row>
    <row r="32" spans="6:7" x14ac:dyDescent="0.2">
      <c r="F32" t="s">
        <v>63</v>
      </c>
      <c r="G32">
        <v>1</v>
      </c>
    </row>
    <row r="33" spans="6:7" x14ac:dyDescent="0.2">
      <c r="F33" t="s">
        <v>64</v>
      </c>
      <c r="G33">
        <v>0.5</v>
      </c>
    </row>
    <row r="34" spans="6:7" x14ac:dyDescent="0.2">
      <c r="F34" t="s">
        <v>65</v>
      </c>
      <c r="G34">
        <v>1</v>
      </c>
    </row>
    <row r="35" spans="6:7" x14ac:dyDescent="0.2">
      <c r="F35" t="s">
        <v>66</v>
      </c>
      <c r="G35">
        <v>1</v>
      </c>
    </row>
    <row r="36" spans="6:7" x14ac:dyDescent="0.2">
      <c r="F36" t="s">
        <v>67</v>
      </c>
      <c r="G36">
        <v>0.5</v>
      </c>
    </row>
    <row r="37" spans="6:7" x14ac:dyDescent="0.2">
      <c r="F37" t="s">
        <v>68</v>
      </c>
      <c r="G37">
        <v>0.5</v>
      </c>
    </row>
    <row r="38" spans="6:7" x14ac:dyDescent="0.2">
      <c r="F38" t="s">
        <v>69</v>
      </c>
      <c r="G38">
        <v>0.5</v>
      </c>
    </row>
    <row r="39" spans="6:7" x14ac:dyDescent="0.2">
      <c r="F39" t="s">
        <v>70</v>
      </c>
      <c r="G39">
        <v>1</v>
      </c>
    </row>
    <row r="40" spans="6:7" x14ac:dyDescent="0.2">
      <c r="F40" t="s">
        <v>71</v>
      </c>
      <c r="G40">
        <v>1</v>
      </c>
    </row>
    <row r="41" spans="6:7" x14ac:dyDescent="0.2">
      <c r="F41" t="s">
        <v>72</v>
      </c>
      <c r="G41">
        <v>1</v>
      </c>
    </row>
    <row r="42" spans="6:7" x14ac:dyDescent="0.2">
      <c r="F42" t="s">
        <v>73</v>
      </c>
      <c r="G42">
        <v>1</v>
      </c>
    </row>
    <row r="43" spans="6:7" x14ac:dyDescent="0.2">
      <c r="F43" t="s">
        <v>74</v>
      </c>
      <c r="G43">
        <v>1</v>
      </c>
    </row>
    <row r="44" spans="6:7" x14ac:dyDescent="0.2">
      <c r="F44" t="s">
        <v>75</v>
      </c>
      <c r="G44">
        <v>1</v>
      </c>
    </row>
    <row r="45" spans="6:7" x14ac:dyDescent="0.2">
      <c r="F45" t="s">
        <v>76</v>
      </c>
      <c r="G45">
        <v>1</v>
      </c>
    </row>
    <row r="46" spans="6:7" x14ac:dyDescent="0.2">
      <c r="F46" t="s">
        <v>77</v>
      </c>
      <c r="G46">
        <v>1</v>
      </c>
    </row>
    <row r="47" spans="6:7" x14ac:dyDescent="0.2">
      <c r="F47" t="s">
        <v>78</v>
      </c>
      <c r="G47">
        <v>1</v>
      </c>
    </row>
    <row r="48" spans="6:7" x14ac:dyDescent="0.2">
      <c r="F48" t="s">
        <v>79</v>
      </c>
      <c r="G48">
        <v>1</v>
      </c>
    </row>
    <row r="49" spans="6:7" x14ac:dyDescent="0.2">
      <c r="F49" t="s">
        <v>80</v>
      </c>
      <c r="G49">
        <v>1</v>
      </c>
    </row>
    <row r="50" spans="6:7" x14ac:dyDescent="0.2">
      <c r="F50" t="s">
        <v>81</v>
      </c>
      <c r="G50">
        <v>1</v>
      </c>
    </row>
    <row r="51" spans="6:7" x14ac:dyDescent="0.2">
      <c r="F51" t="s">
        <v>82</v>
      </c>
      <c r="G51">
        <v>1</v>
      </c>
    </row>
  </sheetData>
  <sheetProtection algorithmName="SHA-512" hashValue="uD5LWeCgve3kdSbHamY2KdPgqpc+vDJPncugc5anjP8IbrwDaH/R2I+FFuzZcSnZMHDHbxnSB+gwkJ+2Uo3WpA==" saltValue="bcmPs3lk5yheRMct6hgLZA==" spinCount="100000" sheet="1" objects="1" scenarios="1"/>
  <pageMargins left="0.7" right="0.7" top="0.78740157499999996" bottom="0.78740157499999996" header="0.3" footer="0.3"/>
  <pageSetup paperSize="9" orientation="portrait" horizontalDpi="0" verticalDpi="0"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Vordruck</vt:lpstr>
      <vt:lpstr>Auswahl Lehrveranstaltung</vt:lpstr>
      <vt:lpstr>Vordruck!Druckbereich</vt:lpstr>
      <vt:lpstr>Vordruck!Drucktitel</vt:lpstr>
    </vt:vector>
  </TitlesOfParts>
  <Company>LBW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Blind, Angela (MWK)</dc:creator>
  <cp:lastModifiedBy>Dongowski-Kelling</cp:lastModifiedBy>
  <cp:lastPrinted>2018-12-14T11:48:05Z</cp:lastPrinted>
  <dcterms:created xsi:type="dcterms:W3CDTF">2016-10-25T09:58:23Z</dcterms:created>
  <dcterms:modified xsi:type="dcterms:W3CDTF">2019-03-25T13:14:49Z</dcterms:modified>
</cp:coreProperties>
</file>